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Gruppe Alpha" sheetId="1" r:id="rId1"/>
    <sheet name="Gruppe Beta" sheetId="2" r:id="rId2"/>
    <sheet name="Gruppe Gamma" sheetId="3" r:id="rId3"/>
    <sheet name="Gruppe Delta" sheetId="4" r:id="rId4"/>
    <sheet name="Zwischenrunde" sheetId="5" r:id="rId5"/>
    <sheet name="Trostrunde" sheetId="6" r:id="rId6"/>
    <sheet name="Viertelfinale um 1-8" sheetId="7" r:id="rId7"/>
    <sheet name="Halbfinale 9-16" sheetId="8" r:id="rId8"/>
    <sheet name="Halbfinale 1-8" sheetId="9" r:id="rId9"/>
    <sheet name="Finalspiele 1-16" sheetId="10" r:id="rId10"/>
  </sheets>
  <externalReferences>
    <externalReference r:id="rId13"/>
  </externalReferences>
  <definedNames>
    <definedName name="_xlnm.Print_Area" localSheetId="9">'Finalspiele 1-16'!$A$1:$BD$44</definedName>
    <definedName name="_xlnm.Print_Area" localSheetId="0">'Gruppe Alpha'!$A$1:$BD$52</definedName>
    <definedName name="_xlnm.Print_Area" localSheetId="1">'Gruppe Beta'!$A$1:$BD$52</definedName>
    <definedName name="_xlnm.Print_Area" localSheetId="3">'Gruppe Delta'!$A$1:$BD$52</definedName>
    <definedName name="_xlnm.Print_Area" localSheetId="2">'Gruppe Gamma'!$A$1:$BD$52</definedName>
    <definedName name="_xlnm.Print_Area" localSheetId="8">'Halbfinale 1-8'!$A$1:$BD$30</definedName>
    <definedName name="_xlnm.Print_Area" localSheetId="7">'Halbfinale 9-16'!$A$1:$BD$31</definedName>
    <definedName name="_xlnm.Print_Area" localSheetId="5">'Trostrunde'!$A$1:$BD$57</definedName>
    <definedName name="_xlnm.Print_Area" localSheetId="6">'Viertelfinale um 1-8'!$A$1:$BD$28</definedName>
    <definedName name="_xlnm.Print_Area" localSheetId="4">'Zwischenrunde'!$A$1:$BD$71</definedName>
  </definedNames>
  <calcPr fullCalcOnLoad="1"/>
</workbook>
</file>

<file path=xl/sharedStrings.xml><?xml version="1.0" encoding="utf-8"?>
<sst xmlns="http://schemas.openxmlformats.org/spreadsheetml/2006/main" count="950" uniqueCount="172">
  <si>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</si>
  <si>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</si>
  <si>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</si>
  <si>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</si>
  <si>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</si>
  <si>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</si>
  <si>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</si>
  <si>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</si>
  <si>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</si>
  <si>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</si>
  <si>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</si>
  <si>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</si>
  <si>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</si>
  <si>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</si>
  <si>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</si>
  <si>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</si>
  <si>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</si>
  <si>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</si>
  <si>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</si>
  <si>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</si>
  <si>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</si>
  <si>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</si>
  <si>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</si>
  <si>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</si>
  <si>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</si>
  <si>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</si>
  <si>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</si>
  <si>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</si>
  <si>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</si>
  <si>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A</t>
  </si>
  <si>
    <t>B</t>
  </si>
  <si>
    <t>C</t>
  </si>
  <si>
    <t>D</t>
  </si>
  <si>
    <t>E</t>
  </si>
  <si>
    <t>F</t>
  </si>
  <si>
    <t>Gruppe A</t>
  </si>
  <si>
    <t>SF</t>
  </si>
  <si>
    <t>Gruppe D</t>
  </si>
  <si>
    <t>Gruppe C</t>
  </si>
  <si>
    <t>Gruppe B</t>
  </si>
  <si>
    <t>Bayer 04 Leverkusen</t>
  </si>
  <si>
    <t>VfL Bochum</t>
  </si>
  <si>
    <t>FC Grimma</t>
  </si>
  <si>
    <t>KSV Baunatal</t>
  </si>
  <si>
    <t>KFA Waiblingen</t>
  </si>
  <si>
    <t>FC Schalke 04</t>
  </si>
  <si>
    <t>FC Midtjylland (DK)</t>
  </si>
  <si>
    <t>RW Essen</t>
  </si>
  <si>
    <t>SG Untertürkheim</t>
  </si>
  <si>
    <t>SC Borgfeld</t>
  </si>
  <si>
    <t>SC Staaken</t>
  </si>
  <si>
    <t>1. FC Köln</t>
  </si>
  <si>
    <t>MSV Duisburg</t>
  </si>
  <si>
    <t>FC Remscheid</t>
  </si>
  <si>
    <t>RW Erfurt</t>
  </si>
  <si>
    <t>FV Löchgau</t>
  </si>
  <si>
    <t>Qualifikant</t>
  </si>
  <si>
    <t>FSV Mainz 05</t>
  </si>
  <si>
    <t>Fortuna Düsseldorf</t>
  </si>
  <si>
    <t>SV Bergfried Leverkusen II</t>
  </si>
  <si>
    <t>TSV Heimerdingen</t>
  </si>
  <si>
    <t>Hallescher FC</t>
  </si>
  <si>
    <t>des SV Bergfried Leverkusen</t>
  </si>
  <si>
    <t>Sonntag</t>
  </si>
  <si>
    <t>Adresse: Sportanlage Höfer Weg, 51377 Leverkusen</t>
  </si>
  <si>
    <t>1. Gruppe Alpha</t>
  </si>
  <si>
    <t>2. Gruppe Alpha</t>
  </si>
  <si>
    <t>4. Gruppe Beta</t>
  </si>
  <si>
    <t>1. Gruppe Beta</t>
  </si>
  <si>
    <t>3. Gruppe Gamma</t>
  </si>
  <si>
    <t>4. Gruppe Gamma</t>
  </si>
  <si>
    <t>2. Gruppe Delta</t>
  </si>
  <si>
    <t>3. Gruppe Delta</t>
  </si>
  <si>
    <t>3. Gruppe Alpha</t>
  </si>
  <si>
    <t>4. Gruppe Alpha</t>
  </si>
  <si>
    <t>2. Gruppe Beta</t>
  </si>
  <si>
    <t>3. Gruppe Beta</t>
  </si>
  <si>
    <t>1. Gruppe Gamma</t>
  </si>
  <si>
    <t>2. Gruppe Gamma</t>
  </si>
  <si>
    <t>4. Gruppe Delta</t>
  </si>
  <si>
    <t>1. Gruppe Delta</t>
  </si>
  <si>
    <t>II. Spielplan Vorrunde</t>
  </si>
  <si>
    <t>Platz</t>
  </si>
  <si>
    <t>Grp.</t>
  </si>
  <si>
    <t>III. Abschlußtabellen Vorrunde</t>
  </si>
  <si>
    <t>1. Halbfinale</t>
  </si>
  <si>
    <t>2. Halbfinale</t>
  </si>
  <si>
    <t>Gruppe Alpha</t>
  </si>
  <si>
    <t>Gruppe Beta</t>
  </si>
  <si>
    <t>Gruppe Gamma</t>
  </si>
  <si>
    <t>Gruppe Delta</t>
  </si>
  <si>
    <t>Gruppe F um Platz 21-24</t>
  </si>
  <si>
    <t>Gruppe E um Platz 17-20</t>
  </si>
  <si>
    <t>Samstag</t>
  </si>
  <si>
    <t>5. Gruppe Alpha</t>
  </si>
  <si>
    <t>5. Gruppe Beta</t>
  </si>
  <si>
    <t>5. Gruppe Gamma</t>
  </si>
  <si>
    <t>5. Gruppe Delta</t>
  </si>
  <si>
    <t>6. Gruppe Alpha</t>
  </si>
  <si>
    <t>6. Gruppe Beta</t>
  </si>
  <si>
    <t>6. Gruppe Gamma</t>
  </si>
  <si>
    <t>6. Gruppe Delta</t>
  </si>
  <si>
    <t>1. Viertelfinale</t>
  </si>
  <si>
    <t>2. Viertelfinale</t>
  </si>
  <si>
    <t>3. Viertelfinale</t>
  </si>
  <si>
    <t>4. Viertelfinale</t>
  </si>
  <si>
    <t>1. Gruppe A</t>
  </si>
  <si>
    <t>2. Gruppe C</t>
  </si>
  <si>
    <t>1. Gruppe B</t>
  </si>
  <si>
    <t>2. Gruppe D</t>
  </si>
  <si>
    <t>1. Gruppe C</t>
  </si>
  <si>
    <t>2. Gruppe A</t>
  </si>
  <si>
    <t>2. Gruppe B</t>
  </si>
  <si>
    <t>1. Gruppe D</t>
  </si>
  <si>
    <t>Halbfinale um die Plätze 1 - 4</t>
  </si>
  <si>
    <t>Halbfinale um die Plätze 5 - 8</t>
  </si>
  <si>
    <t>3. Halbfinale</t>
  </si>
  <si>
    <t>4. Halbfinale</t>
  </si>
  <si>
    <t>Halbfinale um die Plätze 9 - 12</t>
  </si>
  <si>
    <t>5. Halbfinale</t>
  </si>
  <si>
    <t>6. Halbfinale</t>
  </si>
  <si>
    <t>Halbfinale um die Plätze 13 - 16</t>
  </si>
  <si>
    <t>7. Halbfinale</t>
  </si>
  <si>
    <t>8. Halbfinale</t>
  </si>
  <si>
    <t>(Spielzeit: 1 x 17 Minuten, bei Remis erfolgt ein sofortiges 9m-Schießen)</t>
  </si>
  <si>
    <t>3. Gruppe A</t>
  </si>
  <si>
    <t>3. Gruppe C</t>
  </si>
  <si>
    <t>3. Gruppe B</t>
  </si>
  <si>
    <t>3. Gruppe D</t>
  </si>
  <si>
    <t>4. Gruppe A</t>
  </si>
  <si>
    <t>4. Gruppe C</t>
  </si>
  <si>
    <t>4. Gruppe B</t>
  </si>
  <si>
    <t>4. Gruppe D</t>
  </si>
  <si>
    <t>Sieger Spiel 25</t>
  </si>
  <si>
    <t>Sieger Spiel 26</t>
  </si>
  <si>
    <t>Sieger Spiel 27</t>
  </si>
  <si>
    <t>Sieger Spiel 28</t>
  </si>
  <si>
    <t>Verlierer Spiel 25</t>
  </si>
  <si>
    <t>Verlierer Spiel 27</t>
  </si>
  <si>
    <t>Verlierer Spiel 28</t>
  </si>
  <si>
    <t>Verlierer Spiel 26</t>
  </si>
  <si>
    <t>Spiel um Platz 11</t>
  </si>
  <si>
    <t>Spiel um Platz 9</t>
  </si>
  <si>
    <t>Spiel um Platz 7</t>
  </si>
  <si>
    <t>Spiel um Platz 5</t>
  </si>
  <si>
    <t>Spiel um Platz 3</t>
  </si>
  <si>
    <t>sofortiges 9m-Schießen um Platz 15</t>
  </si>
  <si>
    <t>sofortiges 9m-Schießen um Platz 13</t>
  </si>
  <si>
    <t>Verlierer Spiel 31</t>
  </si>
  <si>
    <t>Verlierer Spiel 32</t>
  </si>
  <si>
    <t>Sieger Spiel 31</t>
  </si>
  <si>
    <t>Sieger Spiel 32</t>
  </si>
  <si>
    <t>Verlierer Spiel 29</t>
  </si>
  <si>
    <t>Verlierer Spiel 30</t>
  </si>
  <si>
    <t>Sieger Spiel 29</t>
  </si>
  <si>
    <t>Sieger Spiel 30</t>
  </si>
  <si>
    <t>Verlierer Spiel 35</t>
  </si>
  <si>
    <t>Verlierer Spiel 36</t>
  </si>
  <si>
    <t>Sieger Spiel 35</t>
  </si>
  <si>
    <t>Sieger Spiel 36</t>
  </si>
  <si>
    <t>Verlierer Spiel 33</t>
  </si>
  <si>
    <t>Verlierer Spiel 34</t>
  </si>
  <si>
    <t>Sieger Spiel 33</t>
  </si>
  <si>
    <t>Sieger Spiel 34</t>
  </si>
  <si>
    <t xml:space="preserve">ENDSPIEL (Spielzeit: 2 x 10 Minuten) </t>
  </si>
  <si>
    <t>Spielplan Finalspiele 1 - 16</t>
  </si>
  <si>
    <t>Spielplan Halbfinale 1-8</t>
  </si>
  <si>
    <t>Spielplan Halbfinale 9-16</t>
  </si>
  <si>
    <t>Spielplan Viertelfinale 1-8</t>
  </si>
  <si>
    <t>HEBBEL-Cup 2012</t>
  </si>
  <si>
    <t>SV Bergfried Leverkusen I</t>
  </si>
  <si>
    <t>SC Fortuna Köln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</si>
</sst>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22"/>
      <name val="Comic Sans MS"/>
      <family val="4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17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11" applyNumberFormat="0" applyAlignment="0" applyProtection="0"/>
  </cellStyleXfs>
  <cellXfs count="5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Border="1">
      <alignment/>
      <protection/>
    </xf>
    <xf numFmtId="0" fontId="5" fillId="0" borderId="0" xfId="54" applyFont="1" applyAlignment="1">
      <alignment vertical="center"/>
      <protection/>
    </xf>
    <xf numFmtId="0" fontId="14" fillId="0" borderId="0" xfId="54" applyFont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0" xfId="54" applyFont="1">
      <alignment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Border="1">
      <alignment/>
      <protection/>
    </xf>
    <xf numFmtId="0" fontId="6" fillId="0" borderId="0" xfId="54" applyFont="1" applyAlignment="1">
      <alignment horizontal="right"/>
      <protection/>
    </xf>
    <xf numFmtId="0" fontId="0" fillId="0" borderId="0" xfId="54" applyFont="1" applyAlignment="1">
      <alignment horizontal="right"/>
      <protection/>
    </xf>
    <xf numFmtId="0" fontId="3" fillId="0" borderId="17" xfId="54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2" fillId="0" borderId="0" xfId="54" applyFont="1">
      <alignment/>
      <protection/>
    </xf>
    <xf numFmtId="0" fontId="0" fillId="0" borderId="0" xfId="54" applyFont="1" applyAlignment="1">
      <alignment vertical="center"/>
      <protection/>
    </xf>
    <xf numFmtId="0" fontId="11" fillId="0" borderId="0" xfId="54" applyFont="1" applyBorder="1" applyAlignment="1">
      <alignment vertical="center"/>
      <protection/>
    </xf>
    <xf numFmtId="0" fontId="20" fillId="0" borderId="0" xfId="54" applyFont="1" applyFill="1" applyBorder="1" applyAlignment="1" applyProtection="1">
      <alignment horizontal="center"/>
      <protection hidden="1"/>
    </xf>
    <xf numFmtId="0" fontId="11" fillId="0" borderId="0" xfId="54" applyFont="1" applyFill="1" applyBorder="1" applyAlignment="1" applyProtection="1">
      <alignment horizontal="center"/>
      <protection hidden="1"/>
    </xf>
    <xf numFmtId="0" fontId="11" fillId="0" borderId="0" xfId="54" applyFont="1" applyFill="1" applyBorder="1" applyAlignment="1">
      <alignment vertical="center"/>
      <protection/>
    </xf>
    <xf numFmtId="0" fontId="0" fillId="0" borderId="0" xfId="54" applyAlignment="1">
      <alignment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11" fillId="0" borderId="0" xfId="54" applyFont="1" applyBorder="1" applyAlignment="1">
      <alignment horizontal="left" vertical="center"/>
      <protection/>
    </xf>
    <xf numFmtId="168" fontId="11" fillId="0" borderId="0" xfId="54" applyNumberFormat="1" applyFont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21" fillId="0" borderId="0" xfId="54" applyFont="1" applyFill="1" applyBorder="1" applyAlignment="1">
      <alignment vertical="center"/>
      <protection/>
    </xf>
    <xf numFmtId="0" fontId="21" fillId="0" borderId="0" xfId="54" applyFont="1" applyFill="1" applyBorder="1" applyAlignment="1">
      <alignment horizontal="left" vertical="center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168" fontId="21" fillId="0" borderId="0" xfId="54" applyNumberFormat="1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left" vertical="center" readingOrder="2"/>
      <protection/>
    </xf>
    <xf numFmtId="168" fontId="21" fillId="0" borderId="0" xfId="54" applyNumberFormat="1" applyFont="1" applyFill="1" applyBorder="1" applyAlignment="1">
      <alignment horizontal="center" vertical="top" wrapText="1" readingOrder="1"/>
      <protection/>
    </xf>
    <xf numFmtId="0" fontId="0" fillId="0" borderId="0" xfId="54" applyFont="1" applyFill="1" applyBorder="1" applyAlignment="1">
      <alignment horizontal="center" vertical="center"/>
      <protection/>
    </xf>
    <xf numFmtId="20" fontId="0" fillId="0" borderId="0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 shrinkToFit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7" fillId="0" borderId="0" xfId="54" applyFont="1">
      <alignment/>
      <protection/>
    </xf>
    <xf numFmtId="0" fontId="13" fillId="0" borderId="0" xfId="54" applyFont="1" applyFill="1" applyBorder="1">
      <alignment/>
      <protection/>
    </xf>
    <xf numFmtId="0" fontId="13" fillId="0" borderId="0" xfId="54" applyFont="1" applyBorder="1">
      <alignment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14" fontId="3" fillId="0" borderId="0" xfId="54" applyNumberFormat="1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45" fontId="3" fillId="0" borderId="12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31" xfId="0" applyFont="1" applyBorder="1" applyAlignment="1" applyProtection="1">
      <alignment horizontal="left" shrinkToFit="1"/>
      <protection locked="0"/>
    </xf>
    <xf numFmtId="0" fontId="6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0" fontId="3" fillId="0" borderId="12" xfId="0" applyNumberFormat="1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66" fontId="0" fillId="0" borderId="13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20" fontId="0" fillId="0" borderId="43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49" xfId="0" applyFont="1" applyBorder="1" applyAlignment="1" applyProtection="1">
      <alignment horizontal="left" shrinkToFit="1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4" xfId="0" applyNumberFormat="1" applyFont="1" applyBorder="1" applyAlignment="1" applyProtection="1">
      <alignment horizontal="center" vertical="center"/>
      <protection/>
    </xf>
    <xf numFmtId="168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24" xfId="0" applyNumberFormat="1" applyFont="1" applyBorder="1" applyAlignment="1" applyProtection="1">
      <alignment horizontal="center" vertical="center"/>
      <protection/>
    </xf>
    <xf numFmtId="0" fontId="19" fillId="34" borderId="0" xfId="54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 wrapTex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8" fontId="0" fillId="0" borderId="15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20" fontId="3" fillId="0" borderId="17" xfId="54" applyNumberFormat="1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45" fontId="3" fillId="0" borderId="17" xfId="54" applyNumberFormat="1" applyFont="1" applyBorder="1" applyAlignment="1">
      <alignment horizontal="center"/>
      <protection/>
    </xf>
    <xf numFmtId="0" fontId="3" fillId="35" borderId="50" xfId="54" applyFont="1" applyFill="1" applyBorder="1" applyAlignment="1">
      <alignment horizontal="center"/>
      <protection/>
    </xf>
    <xf numFmtId="0" fontId="6" fillId="0" borderId="51" xfId="54" applyFont="1" applyBorder="1" applyAlignment="1">
      <alignment horizontal="center"/>
      <protection/>
    </xf>
    <xf numFmtId="0" fontId="6" fillId="0" borderId="0" xfId="54" applyFont="1" applyBorder="1" applyAlignment="1">
      <alignment horizontal="left" shrinkToFit="1"/>
      <protection/>
    </xf>
    <xf numFmtId="0" fontId="0" fillId="0" borderId="52" xfId="54" applyFont="1" applyBorder="1" applyAlignment="1">
      <alignment horizontal="center"/>
      <protection/>
    </xf>
    <xf numFmtId="0" fontId="6" fillId="0" borderId="53" xfId="54" applyFont="1" applyBorder="1" applyAlignment="1">
      <alignment horizontal="center"/>
      <protection/>
    </xf>
    <xf numFmtId="0" fontId="6" fillId="0" borderId="54" xfId="54" applyFont="1" applyBorder="1" applyAlignment="1">
      <alignment horizontal="left" shrinkToFit="1"/>
      <protection/>
    </xf>
    <xf numFmtId="0" fontId="0" fillId="0" borderId="55" xfId="54" applyFont="1" applyBorder="1" applyAlignment="1">
      <alignment horizontal="center"/>
      <protection/>
    </xf>
    <xf numFmtId="0" fontId="7" fillId="35" borderId="56" xfId="54" applyFont="1" applyFill="1" applyBorder="1" applyAlignment="1">
      <alignment horizontal="center" vertical="center"/>
      <protection/>
    </xf>
    <xf numFmtId="0" fontId="7" fillId="35" borderId="57" xfId="54" applyFont="1" applyFill="1" applyBorder="1" applyAlignment="1">
      <alignment horizontal="center" vertical="center"/>
      <protection/>
    </xf>
    <xf numFmtId="0" fontId="7" fillId="35" borderId="58" xfId="54" applyFont="1" applyFill="1" applyBorder="1" applyAlignment="1">
      <alignment vertical="center"/>
      <protection/>
    </xf>
    <xf numFmtId="0" fontId="0" fillId="0" borderId="59" xfId="54" applyFont="1" applyFill="1" applyBorder="1" applyAlignment="1">
      <alignment horizontal="center" vertical="center"/>
      <protection/>
    </xf>
    <xf numFmtId="0" fontId="0" fillId="0" borderId="60" xfId="54" applyFont="1" applyFill="1" applyBorder="1" applyAlignment="1">
      <alignment horizontal="center" vertical="center"/>
      <protection/>
    </xf>
    <xf numFmtId="20" fontId="0" fillId="0" borderId="61" xfId="54" applyNumberFormat="1" applyFont="1" applyFill="1" applyBorder="1" applyAlignment="1">
      <alignment horizontal="center" vertical="center"/>
      <protection/>
    </xf>
    <xf numFmtId="0" fontId="0" fillId="0" borderId="61" xfId="54" applyFont="1" applyFill="1" applyBorder="1" applyAlignment="1">
      <alignment horizontal="left" vertical="center" shrinkToFit="1"/>
      <protection/>
    </xf>
    <xf numFmtId="0" fontId="0" fillId="0" borderId="62" xfId="54" applyFont="1" applyFill="1" applyBorder="1" applyAlignment="1">
      <alignment horizontal="left" vertical="center" shrinkToFit="1"/>
      <protection/>
    </xf>
    <xf numFmtId="0" fontId="2" fillId="0" borderId="61" xfId="54" applyFont="1" applyFill="1" applyBorder="1" applyAlignment="1">
      <alignment horizontal="center" vertical="center"/>
      <protection/>
    </xf>
    <xf numFmtId="0" fontId="2" fillId="0" borderId="62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0" fillId="0" borderId="64" xfId="54" applyFont="1" applyFill="1" applyBorder="1" applyAlignment="1">
      <alignment horizontal="center" vertical="center"/>
      <protection/>
    </xf>
    <xf numFmtId="0" fontId="0" fillId="0" borderId="65" xfId="54" applyFont="1" applyFill="1" applyBorder="1" applyAlignment="1">
      <alignment horizontal="center" vertical="center"/>
      <protection/>
    </xf>
    <xf numFmtId="20" fontId="0" fillId="0" borderId="66" xfId="54" applyNumberFormat="1" applyFont="1" applyFill="1" applyBorder="1" applyAlignment="1">
      <alignment horizontal="center" vertical="center"/>
      <protection/>
    </xf>
    <xf numFmtId="0" fontId="0" fillId="0" borderId="66" xfId="54" applyFont="1" applyFill="1" applyBorder="1" applyAlignment="1">
      <alignment horizontal="left" vertical="center" shrinkToFit="1"/>
      <protection/>
    </xf>
    <xf numFmtId="0" fontId="0" fillId="0" borderId="67" xfId="54" applyFont="1" applyFill="1" applyBorder="1" applyAlignment="1">
      <alignment horizontal="left" vertical="center" shrinkToFit="1"/>
      <protection/>
    </xf>
    <xf numFmtId="0" fontId="2" fillId="0" borderId="66" xfId="54" applyFont="1" applyFill="1" applyBorder="1" applyAlignment="1">
      <alignment horizontal="center" vertical="center"/>
      <protection/>
    </xf>
    <xf numFmtId="0" fontId="2" fillId="0" borderId="67" xfId="54" applyFont="1" applyFill="1" applyBorder="1" applyAlignment="1">
      <alignment horizontal="center" vertical="center"/>
      <protection/>
    </xf>
    <xf numFmtId="0" fontId="2" fillId="0" borderId="68" xfId="54" applyFont="1" applyFill="1" applyBorder="1" applyAlignment="1">
      <alignment horizontal="center" vertical="center"/>
      <protection/>
    </xf>
    <xf numFmtId="0" fontId="0" fillId="0" borderId="69" xfId="54" applyFont="1" applyFill="1" applyBorder="1" applyAlignment="1">
      <alignment horizontal="center" vertical="center"/>
      <protection/>
    </xf>
    <xf numFmtId="0" fontId="0" fillId="0" borderId="70" xfId="54" applyFont="1" applyFill="1" applyBorder="1" applyAlignment="1">
      <alignment horizontal="center" vertical="center"/>
      <protection/>
    </xf>
    <xf numFmtId="20" fontId="0" fillId="0" borderId="71" xfId="54" applyNumberFormat="1" applyFont="1" applyFill="1" applyBorder="1" applyAlignment="1">
      <alignment horizontal="center" vertical="center"/>
      <protection/>
    </xf>
    <xf numFmtId="0" fontId="0" fillId="0" borderId="71" xfId="54" applyFont="1" applyFill="1" applyBorder="1" applyAlignment="1">
      <alignment horizontal="left" vertical="center" shrinkToFit="1"/>
      <protection/>
    </xf>
    <xf numFmtId="0" fontId="0" fillId="0" borderId="72" xfId="54" applyFont="1" applyFill="1" applyBorder="1" applyAlignment="1">
      <alignment horizontal="left" vertical="center" shrinkToFit="1"/>
      <protection/>
    </xf>
    <xf numFmtId="0" fontId="2" fillId="0" borderId="71" xfId="54" applyFont="1" applyFill="1" applyBorder="1" applyAlignment="1">
      <alignment horizontal="center" vertical="center"/>
      <protection/>
    </xf>
    <xf numFmtId="0" fontId="2" fillId="0" borderId="72" xfId="54" applyFont="1" applyFill="1" applyBorder="1" applyAlignment="1">
      <alignment horizontal="center" vertical="center"/>
      <protection/>
    </xf>
    <xf numFmtId="0" fontId="2" fillId="0" borderId="73" xfId="54" applyFont="1" applyFill="1" applyBorder="1" applyAlignment="1">
      <alignment horizontal="center" vertical="center"/>
      <protection/>
    </xf>
    <xf numFmtId="20" fontId="0" fillId="0" borderId="74" xfId="54" applyNumberFormat="1" applyFont="1" applyFill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7" fillId="35" borderId="50" xfId="54" applyFont="1" applyFill="1" applyBorder="1" applyAlignment="1">
      <alignment horizontal="center" vertical="center"/>
      <protection/>
    </xf>
    <xf numFmtId="0" fontId="0" fillId="0" borderId="75" xfId="54" applyFont="1" applyBorder="1" applyAlignment="1">
      <alignment horizontal="center" vertical="center"/>
      <protection/>
    </xf>
    <xf numFmtId="0" fontId="0" fillId="0" borderId="17" xfId="54" applyBorder="1" applyAlignment="1">
      <alignment horizontal="left" vertical="center" shrinkToFit="1"/>
      <protection/>
    </xf>
    <xf numFmtId="0" fontId="0" fillId="0" borderId="7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168" fontId="0" fillId="0" borderId="76" xfId="54" applyNumberFormat="1" applyBorder="1" applyAlignment="1">
      <alignment horizontal="center" vertical="center"/>
      <protection/>
    </xf>
    <xf numFmtId="0" fontId="0" fillId="0" borderId="77" xfId="54" applyFont="1" applyBorder="1" applyAlignment="1">
      <alignment horizontal="center" vertical="center"/>
      <protection/>
    </xf>
    <xf numFmtId="0" fontId="0" fillId="0" borderId="20" xfId="54" applyBorder="1" applyAlignment="1">
      <alignment horizontal="left" vertical="center" shrinkToFit="1"/>
      <protection/>
    </xf>
    <xf numFmtId="0" fontId="0" fillId="0" borderId="78" xfId="54" applyBorder="1" applyAlignment="1">
      <alignment horizontal="center" vertical="center"/>
      <protection/>
    </xf>
    <xf numFmtId="0" fontId="0" fillId="0" borderId="20" xfId="54" applyBorder="1" applyAlignment="1">
      <alignment horizontal="center" vertical="center"/>
      <protection/>
    </xf>
    <xf numFmtId="168" fontId="0" fillId="0" borderId="78" xfId="54" applyNumberForma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19" xfId="54" applyBorder="1" applyAlignment="1">
      <alignment horizontal="left" vertical="center" shrinkToFit="1"/>
      <protection/>
    </xf>
    <xf numFmtId="0" fontId="0" fillId="0" borderId="79" xfId="54" applyBorder="1" applyAlignment="1">
      <alignment horizontal="center" vertical="center"/>
      <protection/>
    </xf>
    <xf numFmtId="0" fontId="0" fillId="0" borderId="19" xfId="54" applyBorder="1" applyAlignment="1">
      <alignment horizontal="center" vertical="center"/>
      <protection/>
    </xf>
    <xf numFmtId="168" fontId="0" fillId="0" borderId="79" xfId="54" applyNumberFormat="1" applyBorder="1" applyAlignment="1">
      <alignment horizontal="center" vertical="center"/>
      <protection/>
    </xf>
    <xf numFmtId="166" fontId="0" fillId="0" borderId="80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33" borderId="48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166" fontId="0" fillId="0" borderId="82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68" fontId="0" fillId="0" borderId="85" xfId="0" applyNumberFormat="1" applyBorder="1" applyAlignment="1">
      <alignment horizontal="center" vertical="center"/>
    </xf>
    <xf numFmtId="168" fontId="0" fillId="0" borderId="86" xfId="0" applyNumberFormat="1" applyBorder="1" applyAlignment="1">
      <alignment horizontal="center" vertical="center"/>
    </xf>
    <xf numFmtId="168" fontId="0" fillId="0" borderId="87" xfId="0" applyNumberFormat="1" applyBorder="1" applyAlignment="1">
      <alignment horizontal="center" vertical="center"/>
    </xf>
    <xf numFmtId="168" fontId="0" fillId="0" borderId="81" xfId="0" applyNumberFormat="1" applyBorder="1" applyAlignment="1">
      <alignment horizontal="center" vertical="center"/>
    </xf>
    <xf numFmtId="168" fontId="0" fillId="0" borderId="82" xfId="0" applyNumberFormat="1" applyBorder="1" applyAlignment="1">
      <alignment horizontal="center" vertical="center"/>
    </xf>
    <xf numFmtId="168" fontId="0" fillId="0" borderId="8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7" fillId="33" borderId="35" xfId="0" applyFont="1" applyFill="1" applyBorder="1" applyAlignment="1">
      <alignment horizontal="center" vertical="center"/>
    </xf>
    <xf numFmtId="168" fontId="0" fillId="0" borderId="88" xfId="0" applyNumberFormat="1" applyBorder="1" applyAlignment="1">
      <alignment horizontal="center" vertical="center"/>
    </xf>
    <xf numFmtId="168" fontId="0" fillId="0" borderId="89" xfId="0" applyNumberFormat="1" applyBorder="1" applyAlignment="1">
      <alignment horizontal="center" vertical="center"/>
    </xf>
    <xf numFmtId="168" fontId="0" fillId="0" borderId="90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6" fontId="0" fillId="0" borderId="91" xfId="0" applyNumberFormat="1" applyFont="1" applyFill="1" applyBorder="1" applyAlignment="1">
      <alignment horizontal="center" vertical="center"/>
    </xf>
    <xf numFmtId="166" fontId="0" fillId="0" borderId="93" xfId="0" applyNumberFormat="1" applyFont="1" applyFill="1" applyBorder="1" applyAlignment="1">
      <alignment horizontal="center" vertical="center"/>
    </xf>
    <xf numFmtId="166" fontId="0" fillId="0" borderId="92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79248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79248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79248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79248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85725</xdr:rowOff>
    </xdr:from>
    <xdr:to>
      <xdr:col>54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247650</xdr:rowOff>
    </xdr:from>
    <xdr:to>
      <xdr:col>13</xdr:col>
      <xdr:colOff>47625</xdr:colOff>
      <xdr:row>2</xdr:row>
      <xdr:rowOff>161925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429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74104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772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User\Eigene%20Dateien\SJC%20Spielpl&#228;ne\SPORTLIFE%20JUNIOR%20CUP%20U1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Grp.1"/>
      <sheetName val="Grp.2"/>
      <sheetName val="Grp.3"/>
      <sheetName val="Grp.4"/>
      <sheetName val="Grp.5"/>
      <sheetName val="Grp.6"/>
      <sheetName val="Grp.7"/>
      <sheetName val="Grp.8"/>
      <sheetName val="Grp.9"/>
      <sheetName val="Grp.10"/>
      <sheetName val="Rangliste Teams Vorrunde"/>
      <sheetName val="Grp.A - 1-30"/>
      <sheetName val="Grp.B - 1-30"/>
      <sheetName val="Grp.C - 1-30"/>
      <sheetName val="Grp.D - 1-30"/>
      <sheetName val="Grp.E - 1-30"/>
      <sheetName val="Grp.F - 1-30"/>
      <sheetName val="Rangliste Teams Zwischenrunde"/>
      <sheetName val="Grp.I - 31-40"/>
      <sheetName val="Grp.K - 31-40"/>
      <sheetName val="Grp.G - 41-50"/>
      <sheetName val="Grp.H - 41-50"/>
      <sheetName val="Platzierungsspiele 31 - 50"/>
      <sheetName val="Grp.M 28-30"/>
      <sheetName val="Grp.L 25-27"/>
      <sheetName val="Grp.K 21-24"/>
      <sheetName val="Grp.I 17-20"/>
      <sheetName val="Achtelfinale 1-16"/>
      <sheetName val="Viertelfinale 1-16"/>
      <sheetName val="Halbfinale 1-16"/>
      <sheetName val="Endspiele 1-16"/>
      <sheetName val="Endstand"/>
    </sheetNames>
    <sheetDataSet>
      <sheetData sheetId="28">
        <row r="14">
          <cell r="CA14" t="str">
            <v> </v>
          </cell>
        </row>
        <row r="18">
          <cell r="CA18" t="str">
            <v> </v>
          </cell>
        </row>
        <row r="22">
          <cell r="CA22" t="str">
            <v> </v>
          </cell>
        </row>
        <row r="26">
          <cell r="CA26" t="str">
            <v> </v>
          </cell>
        </row>
        <row r="30">
          <cell r="CA30" t="str">
            <v> </v>
          </cell>
        </row>
        <row r="34">
          <cell r="CA34" t="str">
            <v> </v>
          </cell>
        </row>
        <row r="38">
          <cell r="CA38" t="str">
            <v> </v>
          </cell>
        </row>
        <row r="42">
          <cell r="CA42" t="str">
            <v> </v>
          </cell>
        </row>
      </sheetData>
      <sheetData sheetId="29">
        <row r="14">
          <cell r="CA14" t="str">
            <v> </v>
          </cell>
          <cell r="CB14" t="str">
            <v> </v>
          </cell>
        </row>
        <row r="18">
          <cell r="CA18" t="str">
            <v> </v>
          </cell>
          <cell r="CB18" t="str">
            <v> </v>
          </cell>
        </row>
        <row r="22">
          <cell r="CA22" t="str">
            <v> </v>
          </cell>
          <cell r="CB22" t="str">
            <v> </v>
          </cell>
        </row>
        <row r="26">
          <cell r="CA26" t="str">
            <v> </v>
          </cell>
          <cell r="CB26" t="str">
            <v> </v>
          </cell>
        </row>
        <row r="32">
          <cell r="CA32" t="str">
            <v> </v>
          </cell>
          <cell r="CB32" t="str">
            <v> </v>
          </cell>
        </row>
        <row r="36">
          <cell r="CA36" t="str">
            <v> </v>
          </cell>
          <cell r="CB36" t="str">
            <v> </v>
          </cell>
        </row>
        <row r="40">
          <cell r="CA40" t="str">
            <v> </v>
          </cell>
          <cell r="CB40" t="str">
            <v> </v>
          </cell>
        </row>
        <row r="44">
          <cell r="CA44" t="str">
            <v> </v>
          </cell>
          <cell r="CB44" t="str">
            <v> </v>
          </cell>
        </row>
      </sheetData>
      <sheetData sheetId="30">
        <row r="14">
          <cell r="CA14" t="str">
            <v> </v>
          </cell>
          <cell r="CB14" t="str">
            <v> </v>
          </cell>
        </row>
        <row r="18">
          <cell r="CA18" t="str">
            <v> </v>
          </cell>
          <cell r="CB18" t="str">
            <v> </v>
          </cell>
        </row>
        <row r="24">
          <cell r="CA24" t="str">
            <v> </v>
          </cell>
          <cell r="CB24" t="str">
            <v> </v>
          </cell>
        </row>
        <row r="28">
          <cell r="CA28" t="str">
            <v> </v>
          </cell>
          <cell r="CB28" t="str">
            <v> </v>
          </cell>
        </row>
        <row r="34">
          <cell r="CA34" t="str">
            <v> </v>
          </cell>
          <cell r="CB34" t="str">
            <v> </v>
          </cell>
        </row>
        <row r="38">
          <cell r="CA38" t="str">
            <v> </v>
          </cell>
          <cell r="CB38" t="str">
            <v> </v>
          </cell>
        </row>
        <row r="44">
          <cell r="CA44" t="str">
            <v> </v>
          </cell>
          <cell r="CB44" t="str">
            <v> </v>
          </cell>
        </row>
        <row r="48">
          <cell r="CA48" t="str">
            <v> </v>
          </cell>
          <cell r="CB4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B56"/>
  <sheetViews>
    <sheetView tabSelected="1" zoomScale="112" zoomScaleNormal="112" zoomScalePageLayoutView="0" workbookViewId="0" topLeftCell="A7">
      <selection activeCell="Q20" sqref="Q20:AO20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6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</row>
    <row r="2" spans="1:72" ht="33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64"/>
      <c r="AX2" s="64"/>
      <c r="AY2" s="64"/>
      <c r="AZ2" s="64"/>
      <c r="BA2" s="64"/>
      <c r="BB2" s="64"/>
      <c r="BC2" s="64"/>
      <c r="BD2" s="6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33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69"/>
      <c r="AX3" s="69"/>
      <c r="AY3" s="69"/>
      <c r="AZ3" s="69"/>
      <c r="BA3" s="69"/>
      <c r="BB3" s="69"/>
      <c r="BC3" s="69"/>
      <c r="BD3" s="69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6" t="s">
        <v>0</v>
      </c>
      <c r="M6" s="226" t="s">
        <v>93</v>
      </c>
      <c r="N6" s="226"/>
      <c r="O6" s="226"/>
      <c r="P6" s="226"/>
      <c r="Q6" s="226"/>
      <c r="R6" s="226"/>
      <c r="S6" s="226"/>
      <c r="T6" s="226"/>
      <c r="U6" s="73" t="s">
        <v>1</v>
      </c>
      <c r="V6" s="73"/>
      <c r="W6" s="73"/>
      <c r="X6" s="73"/>
      <c r="Y6" s="227">
        <v>41202</v>
      </c>
      <c r="Z6" s="227"/>
      <c r="AA6" s="227"/>
      <c r="AB6" s="227"/>
      <c r="AC6" s="227"/>
      <c r="AD6" s="227"/>
      <c r="AE6" s="227"/>
      <c r="AF6" s="227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.75" customHeight="1">
      <c r="A8" s="73"/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57:80" s="1" customFormat="1" ht="6" customHeight="1"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1" t="s">
        <v>2</v>
      </c>
      <c r="H10" s="235">
        <v>0.4166666666666667</v>
      </c>
      <c r="I10" s="235"/>
      <c r="J10" s="235"/>
      <c r="K10" s="235"/>
      <c r="L10" s="235"/>
      <c r="M10" s="42" t="s">
        <v>3</v>
      </c>
      <c r="N10" s="38"/>
      <c r="O10" s="38"/>
      <c r="P10" s="38"/>
      <c r="Q10" s="38"/>
      <c r="R10" s="38"/>
      <c r="S10" s="38"/>
      <c r="T10" s="41" t="s">
        <v>4</v>
      </c>
      <c r="U10" s="228"/>
      <c r="V10" s="228"/>
      <c r="W10" s="43"/>
      <c r="X10" s="229">
        <v>0.013888888888888888</v>
      </c>
      <c r="Y10" s="229"/>
      <c r="Z10" s="229"/>
      <c r="AA10" s="229"/>
      <c r="AB10" s="229"/>
      <c r="AC10" s="42" t="s">
        <v>5</v>
      </c>
      <c r="AD10" s="38"/>
      <c r="AE10" s="38"/>
      <c r="AF10" s="38"/>
      <c r="AG10" s="38"/>
      <c r="AH10" s="38"/>
      <c r="AI10" s="38"/>
      <c r="AJ10" s="38"/>
      <c r="AK10" s="41" t="s">
        <v>6</v>
      </c>
      <c r="AL10" s="229">
        <v>0.0020833333333333333</v>
      </c>
      <c r="AM10" s="229"/>
      <c r="AN10" s="229"/>
      <c r="AO10" s="229"/>
      <c r="AP10" s="229"/>
      <c r="AQ10" s="42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</row>
    <row r="12" spans="57:72" ht="6" customHeight="1">
      <c r="BE12" s="4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</row>
    <row r="13" spans="2:72" ht="12.75">
      <c r="B13" s="45" t="s">
        <v>7</v>
      </c>
      <c r="BE13" s="4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4"/>
    </row>
    <row r="14" spans="57:72" ht="6" customHeight="1" thickBot="1">
      <c r="BE14" s="4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4"/>
    </row>
    <row r="15" spans="15:72" ht="16.5" thickBot="1">
      <c r="O15" s="283" t="s">
        <v>87</v>
      </c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5"/>
      <c r="BE15" s="4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</row>
    <row r="16" spans="15:72" ht="15">
      <c r="O16" s="233" t="s">
        <v>8</v>
      </c>
      <c r="P16" s="234"/>
      <c r="Q16" s="294" t="s">
        <v>40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5"/>
      <c r="BE16" s="4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4"/>
    </row>
    <row r="17" spans="15:72" ht="15">
      <c r="O17" s="233" t="s">
        <v>9</v>
      </c>
      <c r="P17" s="234"/>
      <c r="Q17" s="294" t="s">
        <v>42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5"/>
      <c r="BE17" s="4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</row>
    <row r="18" spans="15:72" ht="15">
      <c r="O18" s="233" t="s">
        <v>10</v>
      </c>
      <c r="P18" s="234"/>
      <c r="Q18" s="294" t="s">
        <v>43</v>
      </c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5"/>
      <c r="BE18" s="4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4"/>
    </row>
    <row r="19" spans="15:72" ht="15">
      <c r="O19" s="233" t="s">
        <v>11</v>
      </c>
      <c r="P19" s="234"/>
      <c r="Q19" s="294" t="s">
        <v>49</v>
      </c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5"/>
      <c r="BE19" s="4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</row>
    <row r="20" spans="15:72" ht="15">
      <c r="O20" s="233" t="s">
        <v>12</v>
      </c>
      <c r="P20" s="234"/>
      <c r="Q20" s="294" t="s">
        <v>41</v>
      </c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5"/>
      <c r="BE20" s="4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4"/>
    </row>
    <row r="21" spans="15:41" ht="15.75" thickBot="1">
      <c r="O21" s="292" t="s">
        <v>23</v>
      </c>
      <c r="P21" s="293"/>
      <c r="Q21" s="230" t="s">
        <v>44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</row>
    <row r="22" spans="15:41" ht="15"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72" ht="12.75">
      <c r="B23" s="45" t="s">
        <v>24</v>
      </c>
      <c r="BE23" s="4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</row>
    <row r="24" spans="57:72" ht="6" customHeight="1" thickBot="1">
      <c r="BE24" s="4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4"/>
    </row>
    <row r="25" spans="1:80" s="2" customFormat="1" ht="16.5" customHeight="1" thickBot="1">
      <c r="A25" s="48"/>
      <c r="B25" s="206" t="s">
        <v>36</v>
      </c>
      <c r="C25" s="207"/>
      <c r="D25" s="240" t="s">
        <v>14</v>
      </c>
      <c r="E25" s="241"/>
      <c r="F25" s="241"/>
      <c r="G25" s="241"/>
      <c r="H25" s="242"/>
      <c r="I25" s="240" t="s">
        <v>15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2"/>
      <c r="AW25" s="240" t="s">
        <v>18</v>
      </c>
      <c r="AX25" s="241"/>
      <c r="AY25" s="241"/>
      <c r="AZ25" s="241"/>
      <c r="BA25" s="242"/>
      <c r="BB25" s="238"/>
      <c r="BC25" s="239"/>
      <c r="BD25" s="48"/>
      <c r="BE25" s="49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0"/>
      <c r="BU25" s="51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2"/>
      <c r="B26" s="208">
        <v>1</v>
      </c>
      <c r="C26" s="209"/>
      <c r="D26" s="243">
        <f>$H$10</f>
        <v>0.4166666666666667</v>
      </c>
      <c r="E26" s="244"/>
      <c r="F26" s="244"/>
      <c r="G26" s="244"/>
      <c r="H26" s="245"/>
      <c r="I26" s="220" t="str">
        <f>$Q$16</f>
        <v>Bayer 04 Leverkusen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53" t="s">
        <v>17</v>
      </c>
      <c r="AC26" s="220" t="str">
        <f>$Q$17</f>
        <v>FC Grimma</v>
      </c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12"/>
      <c r="AX26" s="213"/>
      <c r="AY26" s="53" t="s">
        <v>16</v>
      </c>
      <c r="AZ26" s="213"/>
      <c r="BA26" s="214"/>
      <c r="BB26" s="210"/>
      <c r="BC26" s="211"/>
      <c r="BD26" s="52"/>
      <c r="BE26" s="50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0"/>
      <c r="BU26" s="51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8"/>
      <c r="B27" s="221">
        <v>2</v>
      </c>
      <c r="C27" s="222"/>
      <c r="D27" s="223">
        <v>0.4166666666666667</v>
      </c>
      <c r="E27" s="224"/>
      <c r="F27" s="224"/>
      <c r="G27" s="224"/>
      <c r="H27" s="225"/>
      <c r="I27" s="262" t="str">
        <f>$Q$18</f>
        <v>KSV Baunatal</v>
      </c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54" t="s">
        <v>17</v>
      </c>
      <c r="AC27" s="262" t="str">
        <f>$Q$19</f>
        <v>SC Borgfeld</v>
      </c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15"/>
      <c r="AX27" s="216"/>
      <c r="AY27" s="54" t="s">
        <v>16</v>
      </c>
      <c r="AZ27" s="216"/>
      <c r="BA27" s="217"/>
      <c r="BB27" s="218"/>
      <c r="BC27" s="219"/>
      <c r="BD27" s="48"/>
      <c r="BE27" s="50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0"/>
      <c r="BU27" s="51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8"/>
      <c r="B28" s="236">
        <v>3</v>
      </c>
      <c r="C28" s="237"/>
      <c r="D28" s="253">
        <v>0.4166666666666667</v>
      </c>
      <c r="E28" s="254"/>
      <c r="F28" s="254"/>
      <c r="G28" s="254"/>
      <c r="H28" s="255"/>
      <c r="I28" s="261" t="str">
        <f>$Q$20</f>
        <v>VfL Bochum</v>
      </c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63" t="s">
        <v>17</v>
      </c>
      <c r="AC28" s="261" t="str">
        <f>$Q$21</f>
        <v>KFA Waiblingen</v>
      </c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50"/>
      <c r="AX28" s="251"/>
      <c r="AY28" s="63" t="s">
        <v>16</v>
      </c>
      <c r="AZ28" s="251"/>
      <c r="BA28" s="252"/>
      <c r="BB28" s="256"/>
      <c r="BC28" s="257"/>
      <c r="BD28" s="48"/>
      <c r="BE28" s="50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0"/>
      <c r="BU28" s="51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8"/>
      <c r="B29" s="208">
        <v>1</v>
      </c>
      <c r="C29" s="209"/>
      <c r="D29" s="258">
        <v>0.4486111111111111</v>
      </c>
      <c r="E29" s="259"/>
      <c r="F29" s="259"/>
      <c r="G29" s="259"/>
      <c r="H29" s="260"/>
      <c r="I29" s="220" t="str">
        <f>$Q$16</f>
        <v>Bayer 04 Leverkusen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53" t="s">
        <v>17</v>
      </c>
      <c r="AC29" s="220" t="str">
        <f>$Q$18</f>
        <v>KSV Baunatal</v>
      </c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12"/>
      <c r="AX29" s="213"/>
      <c r="AY29" s="53" t="s">
        <v>16</v>
      </c>
      <c r="AZ29" s="213"/>
      <c r="BA29" s="214"/>
      <c r="BB29" s="210"/>
      <c r="BC29" s="211"/>
      <c r="BD29" s="48"/>
      <c r="BE29" s="50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0"/>
      <c r="BU29" s="51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8"/>
      <c r="B30" s="221">
        <v>2</v>
      </c>
      <c r="C30" s="222"/>
      <c r="D30" s="223">
        <v>0.4486111111111111</v>
      </c>
      <c r="E30" s="224"/>
      <c r="F30" s="224"/>
      <c r="G30" s="224"/>
      <c r="H30" s="225"/>
      <c r="I30" s="262" t="str">
        <f>$Q$17</f>
        <v>FC Grimma</v>
      </c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54" t="s">
        <v>17</v>
      </c>
      <c r="AC30" s="262" t="str">
        <f>$Q$20</f>
        <v>VfL Bochum</v>
      </c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15"/>
      <c r="AX30" s="216"/>
      <c r="AY30" s="54" t="s">
        <v>16</v>
      </c>
      <c r="AZ30" s="216"/>
      <c r="BA30" s="217"/>
      <c r="BB30" s="218"/>
      <c r="BC30" s="219"/>
      <c r="BD30" s="48"/>
      <c r="BE30" s="50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0"/>
      <c r="BU30" s="51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8"/>
      <c r="B31" s="236">
        <v>3</v>
      </c>
      <c r="C31" s="237"/>
      <c r="D31" s="253">
        <v>0.4486111111111111</v>
      </c>
      <c r="E31" s="254"/>
      <c r="F31" s="254"/>
      <c r="G31" s="254"/>
      <c r="H31" s="255"/>
      <c r="I31" s="261" t="str">
        <f>$Q$19</f>
        <v>SC Borgfeld</v>
      </c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63" t="s">
        <v>17</v>
      </c>
      <c r="AC31" s="261" t="str">
        <f>$Q$21</f>
        <v>KFA Waiblingen</v>
      </c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50"/>
      <c r="AX31" s="251"/>
      <c r="AY31" s="63" t="s">
        <v>16</v>
      </c>
      <c r="AZ31" s="251"/>
      <c r="BA31" s="252"/>
      <c r="BB31" s="256"/>
      <c r="BC31" s="257"/>
      <c r="BD31" s="48"/>
      <c r="BE31" s="50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0"/>
      <c r="BU31" s="51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8"/>
      <c r="B32" s="208">
        <v>1</v>
      </c>
      <c r="C32" s="209"/>
      <c r="D32" s="258">
        <v>0.48055555555555557</v>
      </c>
      <c r="E32" s="259"/>
      <c r="F32" s="259"/>
      <c r="G32" s="259"/>
      <c r="H32" s="260"/>
      <c r="I32" s="220" t="str">
        <f>$Q$20</f>
        <v>VfL Bochum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53" t="s">
        <v>17</v>
      </c>
      <c r="AC32" s="220" t="str">
        <f>$Q$16</f>
        <v>Bayer 04 Leverkusen</v>
      </c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12"/>
      <c r="AX32" s="213"/>
      <c r="AY32" s="53" t="s">
        <v>16</v>
      </c>
      <c r="AZ32" s="213"/>
      <c r="BA32" s="214"/>
      <c r="BB32" s="210"/>
      <c r="BC32" s="211"/>
      <c r="BD32" s="48"/>
      <c r="BE32" s="50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Bayer 04 Leverkusen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49"/>
      <c r="BU32" s="51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8"/>
      <c r="B33" s="221">
        <v>2</v>
      </c>
      <c r="C33" s="222"/>
      <c r="D33" s="223">
        <v>0.48055555555555557</v>
      </c>
      <c r="E33" s="224"/>
      <c r="F33" s="224"/>
      <c r="G33" s="224"/>
      <c r="H33" s="225"/>
      <c r="I33" s="262" t="str">
        <f>$Q$17</f>
        <v>FC Grimma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54" t="s">
        <v>17</v>
      </c>
      <c r="AC33" s="262" t="str">
        <f>$Q$19</f>
        <v>SC Borgfeld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15"/>
      <c r="AX33" s="216"/>
      <c r="AY33" s="54" t="s">
        <v>16</v>
      </c>
      <c r="AZ33" s="216"/>
      <c r="BA33" s="217"/>
      <c r="BB33" s="218"/>
      <c r="BC33" s="219"/>
      <c r="BD33" s="48"/>
      <c r="BE33" s="49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FC Grimma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49"/>
      <c r="BU33" s="51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8"/>
      <c r="B34" s="236">
        <v>3</v>
      </c>
      <c r="C34" s="237"/>
      <c r="D34" s="253">
        <v>0.48055555555555557</v>
      </c>
      <c r="E34" s="254"/>
      <c r="F34" s="254"/>
      <c r="G34" s="254"/>
      <c r="H34" s="255"/>
      <c r="I34" s="263" t="str">
        <f>$Q$21</f>
        <v>KFA Waiblingen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63" t="s">
        <v>17</v>
      </c>
      <c r="AC34" s="261" t="str">
        <f>$Q$18</f>
        <v>KSV Baunatal</v>
      </c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50"/>
      <c r="AX34" s="251"/>
      <c r="AY34" s="63" t="s">
        <v>16</v>
      </c>
      <c r="AZ34" s="251"/>
      <c r="BA34" s="252"/>
      <c r="BB34" s="256"/>
      <c r="BC34" s="257"/>
      <c r="BD34" s="48"/>
      <c r="BE34" s="49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KSV Baunatal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49"/>
      <c r="BU34" s="51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8"/>
      <c r="B35" s="208">
        <v>1</v>
      </c>
      <c r="C35" s="209"/>
      <c r="D35" s="258">
        <v>0.5125000000000001</v>
      </c>
      <c r="E35" s="259"/>
      <c r="F35" s="259"/>
      <c r="G35" s="259"/>
      <c r="H35" s="260"/>
      <c r="I35" s="220" t="str">
        <f>$Q$16</f>
        <v>Bayer 04 Leverkusen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53" t="s">
        <v>17</v>
      </c>
      <c r="AC35" s="220" t="str">
        <f>$Q$19</f>
        <v>SC Borgfeld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12"/>
      <c r="AX35" s="213"/>
      <c r="AY35" s="53" t="s">
        <v>16</v>
      </c>
      <c r="AZ35" s="213"/>
      <c r="BA35" s="214"/>
      <c r="BB35" s="210"/>
      <c r="BC35" s="211"/>
      <c r="BD35" s="48"/>
      <c r="BE35" s="49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SC Borgfeld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49"/>
      <c r="BU35" s="51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8"/>
      <c r="B36" s="221">
        <v>2</v>
      </c>
      <c r="C36" s="222"/>
      <c r="D36" s="223">
        <v>0.5125000000000001</v>
      </c>
      <c r="E36" s="224"/>
      <c r="F36" s="224"/>
      <c r="G36" s="224"/>
      <c r="H36" s="225"/>
      <c r="I36" s="262" t="str">
        <f>$Q$21</f>
        <v>KFA Waiblingen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54" t="s">
        <v>17</v>
      </c>
      <c r="AC36" s="262" t="str">
        <f>$Q$17</f>
        <v>FC Grimma</v>
      </c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15"/>
      <c r="AX36" s="216"/>
      <c r="AY36" s="54" t="s">
        <v>16</v>
      </c>
      <c r="AZ36" s="216"/>
      <c r="BA36" s="217"/>
      <c r="BB36" s="218"/>
      <c r="BC36" s="219"/>
      <c r="BD36" s="48"/>
      <c r="BE36" s="49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VfL Bochum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49"/>
      <c r="BU36" s="51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8"/>
      <c r="B37" s="236">
        <v>3</v>
      </c>
      <c r="C37" s="237"/>
      <c r="D37" s="253">
        <v>0.5125000000000001</v>
      </c>
      <c r="E37" s="254"/>
      <c r="F37" s="254"/>
      <c r="G37" s="254"/>
      <c r="H37" s="255"/>
      <c r="I37" s="261" t="str">
        <f>$Q$18</f>
        <v>KSV Baunatal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63" t="s">
        <v>17</v>
      </c>
      <c r="AC37" s="261" t="str">
        <f>$Q$20</f>
        <v>VfL Bochum</v>
      </c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50"/>
      <c r="AX37" s="251"/>
      <c r="AY37" s="63" t="s">
        <v>16</v>
      </c>
      <c r="AZ37" s="251"/>
      <c r="BA37" s="252"/>
      <c r="BB37" s="256"/>
      <c r="BC37" s="257"/>
      <c r="BD37" s="48"/>
      <c r="BE37" s="49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KFA Waiblingen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49"/>
      <c r="BU37" s="51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8"/>
      <c r="B38" s="248">
        <v>1</v>
      </c>
      <c r="C38" s="249"/>
      <c r="D38" s="269">
        <v>0.5444444444444444</v>
      </c>
      <c r="E38" s="270"/>
      <c r="F38" s="270"/>
      <c r="G38" s="270"/>
      <c r="H38" s="271"/>
      <c r="I38" s="272" t="str">
        <f>$Q$21</f>
        <v>KFA Waiblingen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62" t="s">
        <v>17</v>
      </c>
      <c r="AC38" s="272" t="str">
        <f>$Q$16</f>
        <v>Bayer 04 Leverkusen</v>
      </c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64"/>
      <c r="AX38" s="265"/>
      <c r="AY38" s="62" t="s">
        <v>16</v>
      </c>
      <c r="AZ38" s="265"/>
      <c r="BA38" s="266"/>
      <c r="BB38" s="267"/>
      <c r="BC38" s="268"/>
      <c r="BD38" s="48"/>
      <c r="BE38" s="49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9"/>
      <c r="BU38" s="51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8"/>
      <c r="B39" s="221">
        <v>2</v>
      </c>
      <c r="C39" s="222"/>
      <c r="D39" s="223">
        <v>0.5444444444444444</v>
      </c>
      <c r="E39" s="224"/>
      <c r="F39" s="224"/>
      <c r="G39" s="224"/>
      <c r="H39" s="225"/>
      <c r="I39" s="262" t="str">
        <f>$Q$17</f>
        <v>FC Grimma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54" t="s">
        <v>17</v>
      </c>
      <c r="AC39" s="262" t="str">
        <f>$Q$18</f>
        <v>KSV Baunatal</v>
      </c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15"/>
      <c r="AX39" s="216"/>
      <c r="AY39" s="54" t="s">
        <v>16</v>
      </c>
      <c r="AZ39" s="216"/>
      <c r="BA39" s="217"/>
      <c r="BB39" s="218"/>
      <c r="BC39" s="219"/>
      <c r="BD39" s="48"/>
      <c r="BE39" s="49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9"/>
      <c r="BU39" s="51"/>
      <c r="BV39" s="7"/>
      <c r="CB39" s="7"/>
    </row>
    <row r="40" spans="1:80" s="2" customFormat="1" ht="18" customHeight="1" thickBot="1">
      <c r="A40" s="48"/>
      <c r="B40" s="246">
        <v>3</v>
      </c>
      <c r="C40" s="247"/>
      <c r="D40" s="253">
        <v>0.5444444444444444</v>
      </c>
      <c r="E40" s="254"/>
      <c r="F40" s="254"/>
      <c r="G40" s="254"/>
      <c r="H40" s="255"/>
      <c r="I40" s="273" t="str">
        <f>$Q$19</f>
        <v>SC Borgfeld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55" t="s">
        <v>17</v>
      </c>
      <c r="AC40" s="273" t="str">
        <f>$Q$20</f>
        <v>VfL Bochum</v>
      </c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75"/>
      <c r="AY40" s="55" t="s">
        <v>16</v>
      </c>
      <c r="AZ40" s="275"/>
      <c r="BA40" s="276"/>
      <c r="BB40" s="280"/>
      <c r="BC40" s="281"/>
      <c r="BD40" s="48"/>
      <c r="BE40" s="49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9"/>
      <c r="BU40" s="51"/>
      <c r="BV40" s="7"/>
      <c r="CB40" s="7"/>
    </row>
    <row r="41" spans="1:80" s="2" customFormat="1" ht="11.25" customHeight="1">
      <c r="A41" s="4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8"/>
      <c r="BE41" s="49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9"/>
      <c r="BU41" s="51"/>
      <c r="BV41" s="7"/>
      <c r="CB41" s="7"/>
    </row>
    <row r="42" spans="1:80" s="2" customFormat="1" ht="18" customHeight="1">
      <c r="A42" s="48"/>
      <c r="B42" s="32"/>
      <c r="C42" s="45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8"/>
      <c r="BE42" s="49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9"/>
      <c r="BU42" s="51"/>
      <c r="BV42" s="7"/>
      <c r="CB42" s="7"/>
    </row>
    <row r="43" spans="1:80" s="2" customFormat="1" ht="6" customHeight="1" thickBot="1">
      <c r="A43" s="4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8"/>
      <c r="BE43" s="49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9"/>
      <c r="BU43" s="51"/>
      <c r="BV43" s="7"/>
      <c r="CB43" s="7"/>
    </row>
    <row r="44" spans="1:80" s="2" customFormat="1" ht="18" customHeight="1" thickBot="1">
      <c r="A44" s="48"/>
      <c r="B44" s="32"/>
      <c r="C44" s="32"/>
      <c r="D44" s="32"/>
      <c r="E44" s="32"/>
      <c r="F44" s="32"/>
      <c r="G44" s="32"/>
      <c r="H44" s="32"/>
      <c r="I44" s="279" t="s">
        <v>27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0" t="s">
        <v>26</v>
      </c>
      <c r="AJ44" s="241"/>
      <c r="AK44" s="242"/>
      <c r="AL44" s="241" t="s">
        <v>19</v>
      </c>
      <c r="AM44" s="241"/>
      <c r="AN44" s="241"/>
      <c r="AO44" s="240" t="s">
        <v>20</v>
      </c>
      <c r="AP44" s="241"/>
      <c r="AQ44" s="241"/>
      <c r="AR44" s="241"/>
      <c r="AS44" s="242"/>
      <c r="AT44" s="241" t="s">
        <v>21</v>
      </c>
      <c r="AU44" s="241"/>
      <c r="AV44" s="282"/>
      <c r="AW44" s="32"/>
      <c r="AX44" s="32"/>
      <c r="AY44" s="32"/>
      <c r="AZ44" s="32"/>
      <c r="BA44" s="32"/>
      <c r="BB44" s="32"/>
      <c r="BC44" s="32"/>
      <c r="BD44" s="48"/>
      <c r="BE44" s="49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9"/>
      <c r="BU44" s="51"/>
      <c r="BV44" s="7"/>
      <c r="BW44" s="7"/>
      <c r="BX44" s="7"/>
      <c r="BY44" s="7"/>
      <c r="BZ44" s="7"/>
      <c r="CA44" s="7"/>
      <c r="CB44" s="7"/>
    </row>
    <row r="45" spans="9:72" ht="19.5" customHeight="1">
      <c r="I45" s="296" t="s">
        <v>8</v>
      </c>
      <c r="J45" s="297"/>
      <c r="K45" s="298" t="str">
        <f>$BM$32</f>
        <v>Bayer 04 Leverkusen</v>
      </c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9">
        <f>$BN$32</f>
        <v>0</v>
      </c>
      <c r="AJ45" s="300"/>
      <c r="AK45" s="301"/>
      <c r="AL45" s="300">
        <f>$BO$32</f>
        <v>0</v>
      </c>
      <c r="AM45" s="300"/>
      <c r="AN45" s="300"/>
      <c r="AO45" s="299">
        <f>$BP$32</f>
        <v>0</v>
      </c>
      <c r="AP45" s="300"/>
      <c r="AQ45" s="56" t="s">
        <v>16</v>
      </c>
      <c r="AR45" s="304">
        <f>$BR$32</f>
        <v>0</v>
      </c>
      <c r="AS45" s="305"/>
      <c r="AT45" s="306">
        <f>$BS$32</f>
        <v>0</v>
      </c>
      <c r="AU45" s="306"/>
      <c r="AV45" s="307"/>
      <c r="BE45" s="44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4"/>
    </row>
    <row r="46" spans="9:48" ht="19.5" customHeight="1">
      <c r="I46" s="277" t="s">
        <v>9</v>
      </c>
      <c r="J46" s="278"/>
      <c r="K46" s="288" t="str">
        <f>$BM$33</f>
        <v>FC Grimma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>
        <f>$BN$33</f>
        <v>0</v>
      </c>
      <c r="AJ46" s="290"/>
      <c r="AK46" s="291"/>
      <c r="AL46" s="290">
        <f>$BO$33</f>
        <v>0</v>
      </c>
      <c r="AM46" s="290"/>
      <c r="AN46" s="290"/>
      <c r="AO46" s="289">
        <f>$BP$33</f>
        <v>0</v>
      </c>
      <c r="AP46" s="290"/>
      <c r="AQ46" s="57" t="s">
        <v>16</v>
      </c>
      <c r="AR46" s="290">
        <f>$BR$33</f>
        <v>0</v>
      </c>
      <c r="AS46" s="291"/>
      <c r="AT46" s="302">
        <f>$BS$33</f>
        <v>0</v>
      </c>
      <c r="AU46" s="302"/>
      <c r="AV46" s="303"/>
    </row>
    <row r="47" spans="9:72" ht="19.5" customHeight="1">
      <c r="I47" s="277" t="s">
        <v>10</v>
      </c>
      <c r="J47" s="278"/>
      <c r="K47" s="288" t="str">
        <f>$BM$34</f>
        <v>KSV Baunatal</v>
      </c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9">
        <f>$BN$34</f>
        <v>0</v>
      </c>
      <c r="AJ47" s="290"/>
      <c r="AK47" s="291"/>
      <c r="AL47" s="290">
        <f>$BO$34</f>
        <v>0</v>
      </c>
      <c r="AM47" s="290"/>
      <c r="AN47" s="290"/>
      <c r="AO47" s="289">
        <f>$BP$34</f>
        <v>0</v>
      </c>
      <c r="AP47" s="290"/>
      <c r="AQ47" s="57" t="s">
        <v>16</v>
      </c>
      <c r="AR47" s="290">
        <f>$BR$34</f>
        <v>0</v>
      </c>
      <c r="AS47" s="291"/>
      <c r="AT47" s="302">
        <f>$BS$34</f>
        <v>0</v>
      </c>
      <c r="AU47" s="302"/>
      <c r="AV47" s="303"/>
      <c r="BE47" s="44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4"/>
    </row>
    <row r="48" spans="9:72" ht="19.5" customHeight="1">
      <c r="I48" s="277" t="s">
        <v>11</v>
      </c>
      <c r="J48" s="278"/>
      <c r="K48" s="288" t="str">
        <f>$BM$35</f>
        <v>SC Borgfeld</v>
      </c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9">
        <f>$BN$35</f>
        <v>0</v>
      </c>
      <c r="AJ48" s="290"/>
      <c r="AK48" s="291"/>
      <c r="AL48" s="290">
        <f>$BO$35</f>
        <v>0</v>
      </c>
      <c r="AM48" s="290"/>
      <c r="AN48" s="290"/>
      <c r="AO48" s="289">
        <f>$BP$35</f>
        <v>0</v>
      </c>
      <c r="AP48" s="290"/>
      <c r="AQ48" s="57" t="s">
        <v>16</v>
      </c>
      <c r="AR48" s="290">
        <f>$BR$35</f>
        <v>0</v>
      </c>
      <c r="AS48" s="291"/>
      <c r="AT48" s="302">
        <f>$BS$35</f>
        <v>0</v>
      </c>
      <c r="AU48" s="302"/>
      <c r="AV48" s="303"/>
      <c r="BE48" s="44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4"/>
    </row>
    <row r="49" spans="1:80" s="4" customFormat="1" ht="19.5" customHeight="1">
      <c r="A49" s="58"/>
      <c r="B49" s="32"/>
      <c r="C49" s="32"/>
      <c r="D49" s="32"/>
      <c r="E49" s="32"/>
      <c r="F49" s="32"/>
      <c r="G49" s="32"/>
      <c r="H49" s="32"/>
      <c r="I49" s="277" t="s">
        <v>12</v>
      </c>
      <c r="J49" s="278"/>
      <c r="K49" s="288" t="str">
        <f>$BM$36</f>
        <v>VfL Bochum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9">
        <f>$BN$36</f>
        <v>0</v>
      </c>
      <c r="AJ49" s="290"/>
      <c r="AK49" s="291"/>
      <c r="AL49" s="290">
        <f>$BO$36</f>
        <v>0</v>
      </c>
      <c r="AM49" s="290"/>
      <c r="AN49" s="290"/>
      <c r="AO49" s="289">
        <f>$BP$36</f>
        <v>0</v>
      </c>
      <c r="AP49" s="290"/>
      <c r="AQ49" s="57" t="s">
        <v>16</v>
      </c>
      <c r="AR49" s="290">
        <f>$BR$36</f>
        <v>0</v>
      </c>
      <c r="AS49" s="291"/>
      <c r="AT49" s="302">
        <f>$BS$36</f>
        <v>0</v>
      </c>
      <c r="AU49" s="302"/>
      <c r="AV49" s="303"/>
      <c r="AW49" s="32"/>
      <c r="AX49" s="32"/>
      <c r="AY49" s="32"/>
      <c r="AZ49" s="32"/>
      <c r="BA49" s="32"/>
      <c r="BB49" s="32"/>
      <c r="BC49" s="32"/>
      <c r="BD49" s="58"/>
      <c r="BE49" s="59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9"/>
      <c r="BU49" s="60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286" t="s">
        <v>23</v>
      </c>
      <c r="J50" s="287"/>
      <c r="K50" s="311" t="str">
        <f>$BM$37</f>
        <v>KFA Waiblingen</v>
      </c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2">
        <f>$BN$37</f>
        <v>0</v>
      </c>
      <c r="AJ50" s="313"/>
      <c r="AK50" s="314"/>
      <c r="AL50" s="313">
        <f>$BO$37</f>
        <v>0</v>
      </c>
      <c r="AM50" s="313"/>
      <c r="AN50" s="313"/>
      <c r="AO50" s="312">
        <f>$BP$37</f>
        <v>0</v>
      </c>
      <c r="AP50" s="313"/>
      <c r="AQ50" s="61" t="s">
        <v>16</v>
      </c>
      <c r="AR50" s="313">
        <f>$BR$37</f>
        <v>0</v>
      </c>
      <c r="AS50" s="314"/>
      <c r="AT50" s="315">
        <f>$BS$37</f>
        <v>0</v>
      </c>
      <c r="AU50" s="315"/>
      <c r="AV50" s="316"/>
    </row>
    <row r="51" spans="27:30" ht="12.75">
      <c r="AA51" s="48"/>
      <c r="AB51" s="48"/>
      <c r="AC51" s="48"/>
      <c r="AD51" s="48"/>
    </row>
    <row r="52" spans="27:30" ht="12.75">
      <c r="AA52" s="48"/>
      <c r="AB52" s="48"/>
      <c r="AC52" s="48"/>
      <c r="AD52" s="48"/>
    </row>
    <row r="53" spans="27:30" ht="12.75">
      <c r="AA53" s="48"/>
      <c r="AB53" s="48"/>
      <c r="AC53" s="48"/>
      <c r="AD53" s="48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79">
    <mergeCell ref="H2:AV2"/>
    <mergeCell ref="H3:AV3"/>
    <mergeCell ref="B8:AQ8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O46:AP46"/>
    <mergeCell ref="AR46:AS46"/>
    <mergeCell ref="AT46:AV46"/>
    <mergeCell ref="AL45:AN45"/>
    <mergeCell ref="AO45:AP45"/>
    <mergeCell ref="AR45:AS45"/>
    <mergeCell ref="AT45:AV45"/>
    <mergeCell ref="I47:J47"/>
    <mergeCell ref="I48:J48"/>
    <mergeCell ref="K47:AH47"/>
    <mergeCell ref="AI47:AK47"/>
    <mergeCell ref="K48:AH48"/>
    <mergeCell ref="AI48:AK48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AL46:AN46"/>
    <mergeCell ref="AO49:AP49"/>
    <mergeCell ref="I30:AA30"/>
    <mergeCell ref="O21:P21"/>
    <mergeCell ref="Q16:AO16"/>
    <mergeCell ref="Q17:AO17"/>
    <mergeCell ref="Q18:AO18"/>
    <mergeCell ref="Q19:AO19"/>
    <mergeCell ref="Q20:AO20"/>
    <mergeCell ref="O20:P20"/>
    <mergeCell ref="AC32:AV32"/>
    <mergeCell ref="O16:P16"/>
    <mergeCell ref="O17:P17"/>
    <mergeCell ref="O18:P18"/>
    <mergeCell ref="I27:AA27"/>
    <mergeCell ref="I50:J50"/>
    <mergeCell ref="K49:AH49"/>
    <mergeCell ref="AC33:AV33"/>
    <mergeCell ref="AC34:AV34"/>
    <mergeCell ref="AC35:AV35"/>
    <mergeCell ref="AC27:AV27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I49:AK49"/>
    <mergeCell ref="AL49:AN49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I28:AA28"/>
    <mergeCell ref="I29:AA29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D27:H27"/>
    <mergeCell ref="M6:T6"/>
    <mergeCell ref="Y6:AF6"/>
    <mergeCell ref="U10:V10"/>
    <mergeCell ref="AL10:AP10"/>
    <mergeCell ref="X10:AB10"/>
    <mergeCell ref="Q21:AO21"/>
    <mergeCell ref="O19:P19"/>
    <mergeCell ref="H10:L10"/>
    <mergeCell ref="O15:AO15"/>
    <mergeCell ref="B25:C25"/>
    <mergeCell ref="B26:C26"/>
    <mergeCell ref="BB26:BC26"/>
    <mergeCell ref="AW26:AX26"/>
    <mergeCell ref="AZ26:BA26"/>
    <mergeCell ref="AW27:AX27"/>
    <mergeCell ref="AZ27:BA27"/>
    <mergeCell ref="BB27:BC27"/>
    <mergeCell ref="AC26:AV26"/>
    <mergeCell ref="B27:C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7"/>
  <dimension ref="A1:EQ44"/>
  <sheetViews>
    <sheetView showGridLines="0" zoomScale="150" zoomScaleNormal="150" zoomScalePageLayoutView="0" workbookViewId="0" topLeftCell="B7">
      <selection activeCell="AJ7" sqref="AJ7"/>
    </sheetView>
  </sheetViews>
  <sheetFormatPr defaultColWidth="1.7109375" defaultRowHeight="12.75"/>
  <cols>
    <col min="1" max="55" width="1.7109375" style="0" customWidth="1"/>
    <col min="56" max="56" width="1.7109375" style="147" customWidth="1"/>
    <col min="57" max="57" width="1.7109375" style="119" customWidth="1"/>
    <col min="58" max="58" width="2.8515625" style="119" hidden="1" customWidth="1"/>
    <col min="59" max="59" width="2.140625" style="119" hidden="1" customWidth="1"/>
    <col min="60" max="60" width="2.8515625" style="119" hidden="1" customWidth="1"/>
    <col min="61" max="72" width="1.7109375" style="119" hidden="1" customWidth="1"/>
    <col min="73" max="73" width="2.28125" style="176" bestFit="1" customWidth="1"/>
    <col min="74" max="74" width="1.7109375" style="176" customWidth="1"/>
    <col min="75" max="75" width="2.28125" style="176" bestFit="1" customWidth="1"/>
    <col min="76" max="78" width="1.7109375" style="176" customWidth="1"/>
    <col min="79" max="79" width="12.421875" style="190" customWidth="1"/>
    <col min="80" max="80" width="8.00390625" style="176" bestFit="1" customWidth="1"/>
    <col min="81" max="81" width="4.140625" style="205" bestFit="1" customWidth="1"/>
    <col min="82" max="82" width="1.7109375" style="205" bestFit="1" customWidth="1"/>
    <col min="83" max="83" width="4.140625" style="205" bestFit="1" customWidth="1"/>
    <col min="84" max="85" width="6.28125" style="205" customWidth="1"/>
    <col min="86" max="86" width="12.421875" style="176" customWidth="1"/>
    <col min="87" max="87" width="8.00390625" style="176" bestFit="1" customWidth="1"/>
    <col min="88" max="88" width="4.140625" style="205" bestFit="1" customWidth="1"/>
    <col min="89" max="89" width="1.7109375" style="205" bestFit="1" customWidth="1"/>
    <col min="90" max="90" width="4.140625" style="205" bestFit="1" customWidth="1"/>
    <col min="91" max="91" width="6.28125" style="205" customWidth="1"/>
    <col min="92" max="96" width="1.7109375" style="205" customWidth="1"/>
    <col min="97" max="147" width="1.7109375" style="174" customWidth="1"/>
    <col min="148" max="16384" width="1.7109375" style="147" customWidth="1"/>
  </cols>
  <sheetData>
    <row r="1" spans="1:136" s="115" customFormat="1" ht="11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BD1" s="155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9"/>
      <c r="BW1" s="159"/>
      <c r="BX1" s="159"/>
      <c r="BY1" s="159"/>
      <c r="BZ1" s="159"/>
      <c r="CA1" s="159"/>
      <c r="CB1" s="159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</row>
    <row r="2" spans="1:115" s="150" customFormat="1" ht="11.25" customHeight="1">
      <c r="A2" s="154"/>
      <c r="B2" s="455" t="s">
        <v>165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62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4"/>
      <c r="BW2" s="164"/>
      <c r="BX2" s="164"/>
      <c r="BY2" s="164"/>
      <c r="BZ2" s="164"/>
      <c r="CA2" s="164"/>
      <c r="CB2" s="164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</row>
    <row r="3" spans="1:115" s="172" customFormat="1" ht="11.25" customHeight="1">
      <c r="A3" s="166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167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71"/>
      <c r="BW3" s="171"/>
      <c r="BX3" s="171"/>
      <c r="BY3" s="171"/>
      <c r="BZ3" s="171"/>
      <c r="CA3" s="171"/>
      <c r="CB3" s="171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</row>
    <row r="4" spans="2:115" s="172" customFormat="1" ht="11.2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167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71"/>
      <c r="BW4" s="171"/>
      <c r="BX4" s="171"/>
      <c r="BY4" s="171"/>
      <c r="BZ4" s="171"/>
      <c r="CA4" s="171"/>
      <c r="CB4" s="171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</row>
    <row r="5" spans="56:115" s="172" customFormat="1" ht="15">
      <c r="BD5" s="167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71"/>
      <c r="BW5" s="171"/>
      <c r="BX5" s="171"/>
      <c r="BY5" s="171"/>
      <c r="BZ5" s="171"/>
      <c r="CA5" s="171"/>
      <c r="CB5" s="171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</row>
    <row r="6" spans="56:96" ht="11.25" customHeight="1"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</row>
    <row r="7" spans="56:96" ht="11.25" customHeight="1"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</row>
    <row r="8" spans="56:96" ht="11.25" customHeight="1"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</row>
    <row r="9" spans="56:96" ht="4.5" customHeight="1"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</row>
    <row r="10" spans="56:96" ht="4.5" customHeight="1"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</row>
    <row r="11" spans="2:116" ht="12.75">
      <c r="B11" s="522" t="s">
        <v>124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174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V11" s="179"/>
      <c r="BW11" s="179"/>
      <c r="BX11" s="179"/>
      <c r="BY11" s="179"/>
      <c r="BZ11" s="179"/>
      <c r="CA11" s="179"/>
      <c r="CB11" s="179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47"/>
    </row>
    <row r="12" spans="7:147" s="181" customFormat="1" ht="4.5" customHeight="1" thickBot="1">
      <c r="G12" s="148"/>
      <c r="H12" s="182"/>
      <c r="I12" s="182"/>
      <c r="J12" s="182"/>
      <c r="K12" s="182"/>
      <c r="L12" s="182"/>
      <c r="M12" s="147"/>
      <c r="T12" s="148"/>
      <c r="U12" s="183"/>
      <c r="V12" s="183"/>
      <c r="W12" s="183"/>
      <c r="X12" s="184"/>
      <c r="Y12" s="184"/>
      <c r="Z12" s="184"/>
      <c r="AA12" s="184"/>
      <c r="AB12" s="184"/>
      <c r="AC12" s="147"/>
      <c r="AK12" s="148"/>
      <c r="AL12" s="184"/>
      <c r="AM12" s="184"/>
      <c r="AN12" s="184"/>
      <c r="AO12" s="184"/>
      <c r="AP12" s="184"/>
      <c r="AQ12" s="147"/>
      <c r="BE12" s="185"/>
      <c r="BF12" s="185"/>
      <c r="BG12" s="185"/>
      <c r="BH12" s="185"/>
      <c r="BI12" s="185"/>
      <c r="BJ12" s="185"/>
      <c r="BK12" s="185"/>
      <c r="BL12" s="185"/>
      <c r="BM12" s="169"/>
      <c r="BN12" s="169"/>
      <c r="BO12" s="169"/>
      <c r="BP12" s="169"/>
      <c r="BQ12" s="169"/>
      <c r="BR12" s="169"/>
      <c r="BS12" s="169"/>
      <c r="BT12" s="169"/>
      <c r="BU12" s="168"/>
      <c r="BV12" s="168"/>
      <c r="BW12" s="168"/>
      <c r="BX12" s="168"/>
      <c r="BY12" s="168"/>
      <c r="BZ12" s="168"/>
      <c r="CA12" s="186"/>
      <c r="CB12" s="168"/>
      <c r="CC12" s="188"/>
      <c r="CD12" s="188"/>
      <c r="CE12" s="188"/>
      <c r="CF12" s="188"/>
      <c r="CG12" s="188"/>
      <c r="CH12" s="168"/>
      <c r="CI12" s="168"/>
      <c r="CJ12" s="188"/>
      <c r="CK12" s="188"/>
      <c r="CL12" s="188"/>
      <c r="CM12" s="188"/>
      <c r="CN12" s="188"/>
      <c r="CO12" s="188"/>
      <c r="CP12" s="188"/>
      <c r="CQ12" s="188"/>
      <c r="CR12" s="188"/>
      <c r="CS12" s="167"/>
      <c r="CT12" s="167"/>
      <c r="CU12" s="167"/>
      <c r="CV12" s="167"/>
      <c r="CW12" s="167"/>
      <c r="CX12" s="167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</row>
    <row r="13" spans="2:102" ht="19.5" customHeight="1" thickBot="1">
      <c r="B13" s="457" t="s">
        <v>13</v>
      </c>
      <c r="C13" s="458"/>
      <c r="D13" s="459" t="s">
        <v>82</v>
      </c>
      <c r="E13" s="460"/>
      <c r="F13" s="460"/>
      <c r="G13" s="460"/>
      <c r="H13" s="460"/>
      <c r="I13" s="461"/>
      <c r="J13" s="462" t="s">
        <v>14</v>
      </c>
      <c r="K13" s="463"/>
      <c r="L13" s="463"/>
      <c r="M13" s="463"/>
      <c r="N13" s="464"/>
      <c r="O13" s="462" t="s">
        <v>146</v>
      </c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4"/>
      <c r="AW13" s="462" t="s">
        <v>18</v>
      </c>
      <c r="AX13" s="463"/>
      <c r="AY13" s="463"/>
      <c r="AZ13" s="463"/>
      <c r="BA13" s="464"/>
      <c r="BB13" s="462"/>
      <c r="BC13" s="465"/>
      <c r="BM13" s="118"/>
      <c r="BN13" s="118"/>
      <c r="BO13" s="118"/>
      <c r="BP13" s="118"/>
      <c r="BQ13" s="118"/>
      <c r="BR13" s="118"/>
      <c r="BS13" s="118"/>
      <c r="BT13" s="118"/>
      <c r="BU13" s="156"/>
      <c r="BV13" s="156"/>
      <c r="BW13" s="156"/>
      <c r="BX13" s="156"/>
      <c r="BY13" s="156"/>
      <c r="BZ13" s="156"/>
      <c r="CB13" s="156"/>
      <c r="CC13" s="192"/>
      <c r="CD13" s="192"/>
      <c r="CE13" s="192"/>
      <c r="CF13" s="192"/>
      <c r="CG13" s="192"/>
      <c r="CH13" s="156"/>
      <c r="CI13" s="156"/>
      <c r="CJ13" s="192"/>
      <c r="CK13" s="192"/>
      <c r="CL13" s="192"/>
      <c r="CM13" s="192"/>
      <c r="CN13" s="192"/>
      <c r="CO13" s="192"/>
      <c r="CP13" s="192"/>
      <c r="CQ13" s="192"/>
      <c r="CR13" s="192"/>
      <c r="CS13" s="155"/>
      <c r="CT13" s="155"/>
      <c r="CU13" s="155"/>
      <c r="CV13" s="155"/>
      <c r="CW13" s="155"/>
      <c r="CX13" s="155"/>
    </row>
    <row r="14" spans="2:102" ht="18" customHeight="1">
      <c r="B14" s="466">
        <v>37</v>
      </c>
      <c r="C14" s="467"/>
      <c r="D14" s="470">
        <v>3</v>
      </c>
      <c r="E14" s="471"/>
      <c r="F14" s="471"/>
      <c r="G14" s="471"/>
      <c r="H14" s="471"/>
      <c r="I14" s="472"/>
      <c r="J14" s="476">
        <v>0.607638888888889</v>
      </c>
      <c r="K14" s="477"/>
      <c r="L14" s="477"/>
      <c r="M14" s="477"/>
      <c r="N14" s="478"/>
      <c r="O14" s="482">
        <f>IF(ISBLANK('[1]Halbfinale 1-16'!$AZ$44),"",'[1]Halbfinale 1-16'!$CB$44)</f>
      </c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193" t="s">
        <v>17</v>
      </c>
      <c r="AF14" s="483">
        <f>IF(ISBLANK('[1]Halbfinale 1-16'!$AZ$48),"",'[1]Halbfinale 1-16'!$CB$48)</f>
      </c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AW14" s="485"/>
      <c r="AX14" s="486"/>
      <c r="AY14" s="486" t="s">
        <v>16</v>
      </c>
      <c r="AZ14" s="486"/>
      <c r="BA14" s="489"/>
      <c r="BB14" s="471"/>
      <c r="BC14" s="472"/>
      <c r="BM14" s="118"/>
      <c r="BN14" s="118"/>
      <c r="BO14" s="118"/>
      <c r="BP14" s="118"/>
      <c r="BQ14" s="118"/>
      <c r="BR14" s="118"/>
      <c r="BS14" s="118"/>
      <c r="BT14" s="118"/>
      <c r="BU14" s="156"/>
      <c r="BV14" s="156"/>
      <c r="BW14" s="156"/>
      <c r="BX14" s="156"/>
      <c r="BY14" s="156"/>
      <c r="BZ14" s="156"/>
      <c r="CA14" s="194" t="str">
        <f>IF(ISBLANK($AZ$14)," ",IF($AW$14&lt;$AZ$14,$AF$14,IF($AZ$14&lt;$AW$14,$O$14)))</f>
        <v> </v>
      </c>
      <c r="CB14" s="194" t="str">
        <f>IF(ISBLANK($AZ$14)," ",IF($AW$14&gt;$AZ$14,$AF$14,IF($AZ$14&gt;$AW$14,$O$14)))</f>
        <v> </v>
      </c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2"/>
      <c r="CR14" s="192"/>
      <c r="CS14" s="155"/>
      <c r="CT14" s="155"/>
      <c r="CU14" s="155"/>
      <c r="CV14" s="155"/>
      <c r="CW14" s="155"/>
      <c r="CX14" s="155"/>
    </row>
    <row r="15" spans="2:102" ht="12" customHeight="1" thickBot="1">
      <c r="B15" s="468"/>
      <c r="C15" s="469"/>
      <c r="D15" s="473"/>
      <c r="E15" s="474"/>
      <c r="F15" s="474"/>
      <c r="G15" s="474"/>
      <c r="H15" s="474"/>
      <c r="I15" s="475"/>
      <c r="J15" s="479"/>
      <c r="K15" s="480"/>
      <c r="L15" s="480"/>
      <c r="M15" s="480"/>
      <c r="N15" s="481"/>
      <c r="O15" s="491" t="s">
        <v>148</v>
      </c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197"/>
      <c r="AF15" s="492" t="s">
        <v>149</v>
      </c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3"/>
      <c r="AW15" s="487"/>
      <c r="AX15" s="488"/>
      <c r="AY15" s="488"/>
      <c r="AZ15" s="488"/>
      <c r="BA15" s="490"/>
      <c r="BB15" s="474"/>
      <c r="BC15" s="475"/>
      <c r="BM15" s="118"/>
      <c r="BN15" s="118"/>
      <c r="BO15" s="118"/>
      <c r="BP15" s="118"/>
      <c r="BQ15" s="118"/>
      <c r="BR15" s="118"/>
      <c r="BS15" s="118"/>
      <c r="BT15" s="118"/>
      <c r="BU15" s="156"/>
      <c r="BV15" s="156"/>
      <c r="BW15" s="156"/>
      <c r="BX15" s="156"/>
      <c r="BY15" s="156"/>
      <c r="BZ15" s="156"/>
      <c r="CA15" s="194"/>
      <c r="CB15" s="194"/>
      <c r="CC15" s="192"/>
      <c r="CD15" s="192"/>
      <c r="CE15" s="192"/>
      <c r="CF15" s="192"/>
      <c r="CG15" s="192"/>
      <c r="CH15" s="156"/>
      <c r="CI15" s="156"/>
      <c r="CJ15" s="192"/>
      <c r="CK15" s="192"/>
      <c r="CL15" s="192"/>
      <c r="CM15" s="192"/>
      <c r="CN15" s="192"/>
      <c r="CO15" s="192"/>
      <c r="CP15" s="192"/>
      <c r="CQ15" s="192"/>
      <c r="CR15" s="192"/>
      <c r="CS15" s="155"/>
      <c r="CT15" s="155"/>
      <c r="CU15" s="155"/>
      <c r="CV15" s="155"/>
      <c r="CW15" s="155"/>
      <c r="CX15" s="155"/>
    </row>
    <row r="16" spans="65:102" ht="19.5" customHeight="1" thickBot="1">
      <c r="BM16" s="118"/>
      <c r="BN16" s="118"/>
      <c r="BO16" s="118"/>
      <c r="BP16" s="118"/>
      <c r="BQ16" s="118"/>
      <c r="BR16" s="118"/>
      <c r="BS16" s="118"/>
      <c r="BT16" s="118"/>
      <c r="BU16" s="156"/>
      <c r="BV16" s="156"/>
      <c r="BW16" s="156"/>
      <c r="BX16" s="156"/>
      <c r="BY16" s="156"/>
      <c r="BZ16" s="156"/>
      <c r="CA16" s="194"/>
      <c r="CB16" s="194"/>
      <c r="CC16" s="192"/>
      <c r="CD16" s="192"/>
      <c r="CE16" s="192"/>
      <c r="CF16" s="192"/>
      <c r="CG16" s="192"/>
      <c r="CH16" s="156"/>
      <c r="CI16" s="156"/>
      <c r="CJ16" s="192"/>
      <c r="CK16" s="192"/>
      <c r="CL16" s="192"/>
      <c r="CM16" s="192"/>
      <c r="CN16" s="192"/>
      <c r="CO16" s="192"/>
      <c r="CP16" s="192"/>
      <c r="CQ16" s="192"/>
      <c r="CR16" s="192"/>
      <c r="CS16" s="155"/>
      <c r="CT16" s="155"/>
      <c r="CU16" s="155"/>
      <c r="CV16" s="155"/>
      <c r="CW16" s="155"/>
      <c r="CX16" s="155"/>
    </row>
    <row r="17" spans="2:102" ht="19.5" customHeight="1" thickBot="1">
      <c r="B17" s="495" t="s">
        <v>13</v>
      </c>
      <c r="C17" s="496"/>
      <c r="D17" s="497" t="s">
        <v>82</v>
      </c>
      <c r="E17" s="498"/>
      <c r="F17" s="498"/>
      <c r="G17" s="498"/>
      <c r="H17" s="498"/>
      <c r="I17" s="499"/>
      <c r="J17" s="500" t="s">
        <v>14</v>
      </c>
      <c r="K17" s="501"/>
      <c r="L17" s="501"/>
      <c r="M17" s="501"/>
      <c r="N17" s="502"/>
      <c r="O17" s="500" t="s">
        <v>147</v>
      </c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AW17" s="500" t="s">
        <v>18</v>
      </c>
      <c r="AX17" s="501"/>
      <c r="AY17" s="501"/>
      <c r="AZ17" s="501"/>
      <c r="BA17" s="502"/>
      <c r="BB17" s="500"/>
      <c r="BC17" s="503"/>
      <c r="BM17" s="118"/>
      <c r="BN17" s="118"/>
      <c r="BO17" s="118"/>
      <c r="BP17" s="118"/>
      <c r="BQ17" s="118"/>
      <c r="BR17" s="118"/>
      <c r="BS17" s="118"/>
      <c r="BT17" s="118"/>
      <c r="BU17" s="156"/>
      <c r="BV17" s="156"/>
      <c r="BW17" s="156"/>
      <c r="BX17" s="156"/>
      <c r="BY17" s="156"/>
      <c r="BZ17" s="156"/>
      <c r="CA17" s="194"/>
      <c r="CB17" s="194"/>
      <c r="CC17" s="192"/>
      <c r="CD17" s="192"/>
      <c r="CE17" s="192"/>
      <c r="CF17" s="192"/>
      <c r="CG17" s="192"/>
      <c r="CH17" s="156"/>
      <c r="CI17" s="156"/>
      <c r="CJ17" s="192"/>
      <c r="CK17" s="192"/>
      <c r="CL17" s="192"/>
      <c r="CM17" s="192"/>
      <c r="CN17" s="192"/>
      <c r="CO17" s="192"/>
      <c r="CP17" s="192"/>
      <c r="CQ17" s="192"/>
      <c r="CR17" s="192"/>
      <c r="CS17" s="155"/>
      <c r="CT17" s="155"/>
      <c r="CU17" s="155"/>
      <c r="CV17" s="155"/>
      <c r="CW17" s="155"/>
      <c r="CX17" s="155"/>
    </row>
    <row r="18" spans="2:102" ht="18" customHeight="1">
      <c r="B18" s="466">
        <v>38</v>
      </c>
      <c r="C18" s="467"/>
      <c r="D18" s="470">
        <v>3</v>
      </c>
      <c r="E18" s="471"/>
      <c r="F18" s="471"/>
      <c r="G18" s="471"/>
      <c r="H18" s="471"/>
      <c r="I18" s="472"/>
      <c r="J18" s="476">
        <v>0.607638888888889</v>
      </c>
      <c r="K18" s="477"/>
      <c r="L18" s="477"/>
      <c r="M18" s="477"/>
      <c r="N18" s="478"/>
      <c r="O18" s="482">
        <f>IF(ISBLANK('[1]Halbfinale 1-16'!$AZ$44),"",'[1]Halbfinale 1-16'!$CA$44)</f>
      </c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193" t="s">
        <v>17</v>
      </c>
      <c r="AF18" s="483">
        <f>IF(ISBLANK('[1]Halbfinale 1-16'!$AZ$48),"",'[1]Halbfinale 1-16'!$CA$48)</f>
      </c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4"/>
      <c r="AW18" s="485"/>
      <c r="AX18" s="486"/>
      <c r="AY18" s="486" t="s">
        <v>16</v>
      </c>
      <c r="AZ18" s="486"/>
      <c r="BA18" s="489"/>
      <c r="BB18" s="471"/>
      <c r="BC18" s="472"/>
      <c r="BM18" s="118"/>
      <c r="BN18" s="118"/>
      <c r="BO18" s="118"/>
      <c r="BP18" s="118"/>
      <c r="BQ18" s="118"/>
      <c r="BR18" s="118"/>
      <c r="BS18" s="118"/>
      <c r="BT18" s="118"/>
      <c r="BU18" s="156"/>
      <c r="BV18" s="156"/>
      <c r="BW18" s="156"/>
      <c r="BX18" s="156"/>
      <c r="BY18" s="156"/>
      <c r="BZ18" s="156"/>
      <c r="CA18" s="194" t="str">
        <f>IF(ISBLANK($AZ$18)," ",IF($AW$18&lt;$AZ$18,$AF$18,IF($AZ$18&lt;$AW$18,$O$18)))</f>
        <v> </v>
      </c>
      <c r="CB18" s="194" t="str">
        <f>IF(ISBLANK($AZ$18)," ",IF($AW$18&gt;$AZ$18,$AF$18,IF($AZ$18&gt;$AW$18,$O$18)))</f>
        <v> </v>
      </c>
      <c r="CC18" s="192"/>
      <c r="CD18" s="192"/>
      <c r="CE18" s="192"/>
      <c r="CF18" s="192"/>
      <c r="CG18" s="192"/>
      <c r="CH18" s="156"/>
      <c r="CI18" s="156"/>
      <c r="CJ18" s="192"/>
      <c r="CK18" s="192"/>
      <c r="CL18" s="192"/>
      <c r="CM18" s="192"/>
      <c r="CN18" s="192"/>
      <c r="CO18" s="192"/>
      <c r="CP18" s="192"/>
      <c r="CQ18" s="192"/>
      <c r="CR18" s="192"/>
      <c r="CS18" s="155"/>
      <c r="CT18" s="155"/>
      <c r="CU18" s="155"/>
      <c r="CV18" s="155"/>
      <c r="CW18" s="155"/>
      <c r="CX18" s="155"/>
    </row>
    <row r="19" spans="2:102" ht="12" customHeight="1" thickBot="1">
      <c r="B19" s="468"/>
      <c r="C19" s="469"/>
      <c r="D19" s="473"/>
      <c r="E19" s="474"/>
      <c r="F19" s="474"/>
      <c r="G19" s="474"/>
      <c r="H19" s="474"/>
      <c r="I19" s="475"/>
      <c r="J19" s="479"/>
      <c r="K19" s="480"/>
      <c r="L19" s="480"/>
      <c r="M19" s="480"/>
      <c r="N19" s="481"/>
      <c r="O19" s="491" t="s">
        <v>150</v>
      </c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197"/>
      <c r="AF19" s="492" t="s">
        <v>151</v>
      </c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3"/>
      <c r="AW19" s="487"/>
      <c r="AX19" s="488"/>
      <c r="AY19" s="488"/>
      <c r="AZ19" s="488"/>
      <c r="BA19" s="490"/>
      <c r="BB19" s="474"/>
      <c r="BC19" s="475"/>
      <c r="BM19" s="118"/>
      <c r="BN19" s="118"/>
      <c r="BO19" s="118"/>
      <c r="BP19" s="118"/>
      <c r="BQ19" s="118"/>
      <c r="BR19" s="118"/>
      <c r="BS19" s="118"/>
      <c r="BT19" s="118"/>
      <c r="BU19" s="156"/>
      <c r="BV19" s="156"/>
      <c r="BW19" s="156"/>
      <c r="BX19" s="156"/>
      <c r="BY19" s="156"/>
      <c r="BZ19" s="156"/>
      <c r="CA19" s="194"/>
      <c r="CB19" s="156"/>
      <c r="CC19" s="192"/>
      <c r="CD19" s="192"/>
      <c r="CE19" s="192"/>
      <c r="CF19" s="192"/>
      <c r="CG19" s="192"/>
      <c r="CH19" s="156"/>
      <c r="CI19" s="156"/>
      <c r="CJ19" s="192"/>
      <c r="CK19" s="192"/>
      <c r="CL19" s="192"/>
      <c r="CM19" s="192"/>
      <c r="CN19" s="192"/>
      <c r="CO19" s="192"/>
      <c r="CP19" s="192"/>
      <c r="CQ19" s="192"/>
      <c r="CR19" s="192"/>
      <c r="CS19" s="155"/>
      <c r="CT19" s="155"/>
      <c r="CU19" s="155"/>
      <c r="CV19" s="155"/>
      <c r="CW19" s="155"/>
      <c r="CX19" s="155"/>
    </row>
    <row r="20" spans="2:102" ht="19.5" customHeight="1" thickBot="1"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M20" s="118"/>
      <c r="BN20" s="118"/>
      <c r="BO20" s="118"/>
      <c r="BP20" s="118"/>
      <c r="BQ20" s="118"/>
      <c r="BR20" s="118"/>
      <c r="BS20" s="118"/>
      <c r="BT20" s="118"/>
      <c r="BU20" s="156"/>
      <c r="BV20" s="156"/>
      <c r="BW20" s="156"/>
      <c r="BX20" s="156"/>
      <c r="BY20" s="156"/>
      <c r="BZ20" s="156"/>
      <c r="CA20" s="194"/>
      <c r="CB20" s="156"/>
      <c r="CC20" s="192"/>
      <c r="CD20" s="192"/>
      <c r="CE20" s="192"/>
      <c r="CF20" s="192"/>
      <c r="CG20" s="192"/>
      <c r="CH20" s="156"/>
      <c r="CI20" s="156"/>
      <c r="CJ20" s="192"/>
      <c r="CK20" s="192"/>
      <c r="CL20" s="192"/>
      <c r="CM20" s="192"/>
      <c r="CN20" s="192"/>
      <c r="CO20" s="192"/>
      <c r="CP20" s="192"/>
      <c r="CQ20" s="192"/>
      <c r="CR20" s="192"/>
      <c r="CS20" s="155"/>
      <c r="CT20" s="155"/>
      <c r="CU20" s="155"/>
      <c r="CV20" s="155"/>
      <c r="CW20" s="155"/>
      <c r="CX20" s="155"/>
    </row>
    <row r="21" spans="2:102" ht="19.5" customHeight="1" thickBot="1">
      <c r="B21" s="513" t="s">
        <v>13</v>
      </c>
      <c r="C21" s="514"/>
      <c r="D21" s="515" t="s">
        <v>82</v>
      </c>
      <c r="E21" s="516"/>
      <c r="F21" s="516"/>
      <c r="G21" s="516"/>
      <c r="H21" s="516"/>
      <c r="I21" s="517"/>
      <c r="J21" s="518" t="s">
        <v>14</v>
      </c>
      <c r="K21" s="519"/>
      <c r="L21" s="519"/>
      <c r="M21" s="519"/>
      <c r="N21" s="520"/>
      <c r="O21" s="518" t="s">
        <v>141</v>
      </c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20"/>
      <c r="AW21" s="518" t="s">
        <v>18</v>
      </c>
      <c r="AX21" s="519"/>
      <c r="AY21" s="519"/>
      <c r="AZ21" s="519"/>
      <c r="BA21" s="520"/>
      <c r="BB21" s="518"/>
      <c r="BC21" s="521"/>
      <c r="BM21" s="118"/>
      <c r="BN21" s="118"/>
      <c r="BO21" s="118"/>
      <c r="BP21" s="118"/>
      <c r="BQ21" s="118"/>
      <c r="BR21" s="118"/>
      <c r="BS21" s="118"/>
      <c r="BT21" s="118"/>
      <c r="BU21" s="156"/>
      <c r="BV21" s="156"/>
      <c r="BW21" s="156"/>
      <c r="BX21" s="156"/>
      <c r="BY21" s="156"/>
      <c r="BZ21" s="156"/>
      <c r="CA21" s="194"/>
      <c r="CB21" s="156"/>
      <c r="CC21" s="192"/>
      <c r="CD21" s="192"/>
      <c r="CE21" s="192"/>
      <c r="CF21" s="192"/>
      <c r="CG21" s="192"/>
      <c r="CH21" s="156"/>
      <c r="CI21" s="156"/>
      <c r="CJ21" s="192"/>
      <c r="CK21" s="192"/>
      <c r="CL21" s="192"/>
      <c r="CM21" s="192"/>
      <c r="CN21" s="192"/>
      <c r="CO21" s="192"/>
      <c r="CP21" s="192"/>
      <c r="CQ21" s="192"/>
      <c r="CR21" s="192"/>
      <c r="CS21" s="155"/>
      <c r="CT21" s="155"/>
      <c r="CU21" s="155"/>
      <c r="CV21" s="155"/>
      <c r="CW21" s="155"/>
      <c r="CX21" s="155"/>
    </row>
    <row r="22" spans="2:102" ht="18" customHeight="1">
      <c r="B22" s="466">
        <v>39</v>
      </c>
      <c r="C22" s="467"/>
      <c r="D22" s="470">
        <v>2</v>
      </c>
      <c r="E22" s="471"/>
      <c r="F22" s="471"/>
      <c r="G22" s="471"/>
      <c r="H22" s="471"/>
      <c r="I22" s="472"/>
      <c r="J22" s="476">
        <v>0.607638888888889</v>
      </c>
      <c r="K22" s="477"/>
      <c r="L22" s="477"/>
      <c r="M22" s="477"/>
      <c r="N22" s="478"/>
      <c r="O22" s="482">
        <f>IF(ISBLANK('[1]Halbfinale 1-16'!$AZ$34),"",'[1]Halbfinale 1-16'!$CB$34)</f>
      </c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193" t="s">
        <v>17</v>
      </c>
      <c r="AF22" s="483">
        <f>IF(ISBLANK('[1]Halbfinale 1-16'!$AZ$38),"",'[1]Halbfinale 1-16'!$CB$38)</f>
      </c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4"/>
      <c r="AW22" s="485"/>
      <c r="AX22" s="486"/>
      <c r="AY22" s="486" t="s">
        <v>16</v>
      </c>
      <c r="AZ22" s="486"/>
      <c r="BA22" s="489"/>
      <c r="BB22" s="471"/>
      <c r="BC22" s="472"/>
      <c r="BM22" s="118"/>
      <c r="BN22" s="118"/>
      <c r="BO22" s="118"/>
      <c r="BP22" s="118"/>
      <c r="BQ22" s="118"/>
      <c r="BR22" s="118"/>
      <c r="BS22" s="118"/>
      <c r="BT22" s="118"/>
      <c r="BU22" s="156"/>
      <c r="BV22" s="156"/>
      <c r="BW22" s="156"/>
      <c r="BX22" s="156"/>
      <c r="BY22" s="156"/>
      <c r="BZ22" s="156"/>
      <c r="CA22" s="194" t="str">
        <f>IF(ISBLANK($AZ$22)," ",IF($AW$22&lt;$AZ$22,$AF$22,IF($AZ$22&lt;$AW$22,$O$22)))</f>
        <v> </v>
      </c>
      <c r="CB22" s="194" t="str">
        <f>IF(ISBLANK($AZ$22)," ",IF($AW$22&gt;$AZ$22,$AF$22,IF($AZ$22&gt;$AW$22,$O$22)))</f>
        <v> </v>
      </c>
      <c r="CC22" s="192"/>
      <c r="CD22" s="192"/>
      <c r="CE22" s="192"/>
      <c r="CF22" s="192"/>
      <c r="CG22" s="192"/>
      <c r="CH22" s="156"/>
      <c r="CI22" s="156"/>
      <c r="CJ22" s="192"/>
      <c r="CK22" s="192"/>
      <c r="CL22" s="192"/>
      <c r="CM22" s="192"/>
      <c r="CN22" s="192"/>
      <c r="CO22" s="192"/>
      <c r="CP22" s="192"/>
      <c r="CQ22" s="192"/>
      <c r="CR22" s="192"/>
      <c r="CS22" s="155"/>
      <c r="CT22" s="155"/>
      <c r="CU22" s="155"/>
      <c r="CV22" s="155"/>
      <c r="CW22" s="155"/>
      <c r="CX22" s="155"/>
    </row>
    <row r="23" spans="2:102" ht="12" customHeight="1" thickBot="1">
      <c r="B23" s="468"/>
      <c r="C23" s="469"/>
      <c r="D23" s="473"/>
      <c r="E23" s="474"/>
      <c r="F23" s="474"/>
      <c r="G23" s="474"/>
      <c r="H23" s="474"/>
      <c r="I23" s="475"/>
      <c r="J23" s="479"/>
      <c r="K23" s="480"/>
      <c r="L23" s="480"/>
      <c r="M23" s="480"/>
      <c r="N23" s="481"/>
      <c r="O23" s="491" t="s">
        <v>152</v>
      </c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197"/>
      <c r="AF23" s="492" t="s">
        <v>153</v>
      </c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3"/>
      <c r="AW23" s="487"/>
      <c r="AX23" s="488"/>
      <c r="AY23" s="488"/>
      <c r="AZ23" s="488"/>
      <c r="BA23" s="490"/>
      <c r="BB23" s="474"/>
      <c r="BC23" s="475"/>
      <c r="BM23" s="118"/>
      <c r="BN23" s="118"/>
      <c r="BO23" s="118"/>
      <c r="BP23" s="118"/>
      <c r="BQ23" s="118"/>
      <c r="BR23" s="118"/>
      <c r="BS23" s="118"/>
      <c r="BT23" s="118"/>
      <c r="BU23" s="156"/>
      <c r="BV23" s="156"/>
      <c r="BW23" s="156"/>
      <c r="BX23" s="156"/>
      <c r="BY23" s="156"/>
      <c r="BZ23" s="156"/>
      <c r="CA23" s="194"/>
      <c r="CB23" s="156"/>
      <c r="CC23" s="192"/>
      <c r="CD23" s="192"/>
      <c r="CE23" s="192"/>
      <c r="CF23" s="192"/>
      <c r="CG23" s="192"/>
      <c r="CH23" s="156"/>
      <c r="CI23" s="156"/>
      <c r="CJ23" s="192"/>
      <c r="CK23" s="192"/>
      <c r="CL23" s="192"/>
      <c r="CM23" s="192"/>
      <c r="CN23" s="192"/>
      <c r="CO23" s="192"/>
      <c r="CP23" s="192"/>
      <c r="CQ23" s="192"/>
      <c r="CR23" s="192"/>
      <c r="CS23" s="155"/>
      <c r="CT23" s="155"/>
      <c r="CU23" s="155"/>
      <c r="CV23" s="155"/>
      <c r="CW23" s="155"/>
      <c r="CX23" s="155"/>
    </row>
    <row r="24" spans="65:102" ht="19.5" customHeight="1" thickBot="1">
      <c r="BM24" s="118"/>
      <c r="BN24" s="118"/>
      <c r="BO24" s="118"/>
      <c r="BP24" s="118"/>
      <c r="BQ24" s="118"/>
      <c r="BR24" s="118"/>
      <c r="BS24" s="118"/>
      <c r="BT24" s="118"/>
      <c r="BU24" s="156"/>
      <c r="BV24" s="156"/>
      <c r="BW24" s="156"/>
      <c r="BX24" s="156"/>
      <c r="BY24" s="156"/>
      <c r="BZ24" s="156"/>
      <c r="CA24" s="194"/>
      <c r="CB24" s="156"/>
      <c r="CC24" s="192"/>
      <c r="CD24" s="192"/>
      <c r="CE24" s="192"/>
      <c r="CF24" s="192"/>
      <c r="CG24" s="192"/>
      <c r="CH24" s="156"/>
      <c r="CI24" s="156"/>
      <c r="CJ24" s="192"/>
      <c r="CK24" s="192"/>
      <c r="CL24" s="192"/>
      <c r="CM24" s="192"/>
      <c r="CN24" s="192"/>
      <c r="CO24" s="192"/>
      <c r="CP24" s="192"/>
      <c r="CQ24" s="192"/>
      <c r="CR24" s="192"/>
      <c r="CS24" s="155"/>
      <c r="CT24" s="155"/>
      <c r="CU24" s="155"/>
      <c r="CV24" s="155"/>
      <c r="CW24" s="155"/>
      <c r="CX24" s="155"/>
    </row>
    <row r="25" spans="2:102" ht="19.5" customHeight="1" thickBot="1">
      <c r="B25" s="504" t="s">
        <v>13</v>
      </c>
      <c r="C25" s="505"/>
      <c r="D25" s="506" t="s">
        <v>82</v>
      </c>
      <c r="E25" s="507"/>
      <c r="F25" s="507"/>
      <c r="G25" s="507"/>
      <c r="H25" s="507"/>
      <c r="I25" s="508"/>
      <c r="J25" s="509" t="s">
        <v>14</v>
      </c>
      <c r="K25" s="510"/>
      <c r="L25" s="510"/>
      <c r="M25" s="510"/>
      <c r="N25" s="511"/>
      <c r="O25" s="509" t="s">
        <v>142</v>
      </c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1"/>
      <c r="AW25" s="509" t="s">
        <v>18</v>
      </c>
      <c r="AX25" s="510"/>
      <c r="AY25" s="510"/>
      <c r="AZ25" s="510"/>
      <c r="BA25" s="511"/>
      <c r="BB25" s="509"/>
      <c r="BC25" s="512"/>
      <c r="BM25" s="118"/>
      <c r="BN25" s="118"/>
      <c r="BO25" s="118"/>
      <c r="BP25" s="118"/>
      <c r="BQ25" s="118"/>
      <c r="BR25" s="118"/>
      <c r="BS25" s="118"/>
      <c r="BT25" s="118"/>
      <c r="BU25" s="156"/>
      <c r="BV25" s="156"/>
      <c r="BW25" s="156"/>
      <c r="BX25" s="156"/>
      <c r="BY25" s="156"/>
      <c r="BZ25" s="156"/>
      <c r="CA25" s="194"/>
      <c r="CB25" s="156"/>
      <c r="CC25" s="192"/>
      <c r="CD25" s="192"/>
      <c r="CE25" s="192"/>
      <c r="CF25" s="192"/>
      <c r="CG25" s="192"/>
      <c r="CH25" s="156"/>
      <c r="CI25" s="156"/>
      <c r="CJ25" s="192"/>
      <c r="CK25" s="192"/>
      <c r="CL25" s="192"/>
      <c r="CM25" s="192"/>
      <c r="CN25" s="192"/>
      <c r="CO25" s="192"/>
      <c r="CP25" s="192"/>
      <c r="CQ25" s="192"/>
      <c r="CR25" s="192"/>
      <c r="CS25" s="155"/>
      <c r="CT25" s="155"/>
      <c r="CU25" s="155"/>
      <c r="CV25" s="155"/>
      <c r="CW25" s="155"/>
      <c r="CX25" s="155"/>
    </row>
    <row r="26" spans="2:102" ht="18" customHeight="1">
      <c r="B26" s="466">
        <v>40</v>
      </c>
      <c r="C26" s="467"/>
      <c r="D26" s="470">
        <v>1</v>
      </c>
      <c r="E26" s="471"/>
      <c r="F26" s="471"/>
      <c r="G26" s="471"/>
      <c r="H26" s="471"/>
      <c r="I26" s="472"/>
      <c r="J26" s="476">
        <v>0.607638888888889</v>
      </c>
      <c r="K26" s="477"/>
      <c r="L26" s="477"/>
      <c r="M26" s="477"/>
      <c r="N26" s="478"/>
      <c r="O26" s="482">
        <f>IF(ISBLANK('[1]Halbfinale 1-16'!$AZ$34),"",'[1]Halbfinale 1-16'!$CA$34)</f>
      </c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193" t="s">
        <v>17</v>
      </c>
      <c r="AF26" s="483">
        <f>IF(ISBLANK('[1]Halbfinale 1-16'!$AZ$38),"",'[1]Halbfinale 1-16'!$CA$38)</f>
      </c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4"/>
      <c r="AW26" s="485"/>
      <c r="AX26" s="486"/>
      <c r="AY26" s="486" t="s">
        <v>16</v>
      </c>
      <c r="AZ26" s="486"/>
      <c r="BA26" s="489"/>
      <c r="BB26" s="471"/>
      <c r="BC26" s="472"/>
      <c r="BM26" s="118"/>
      <c r="BN26" s="118"/>
      <c r="BO26" s="118"/>
      <c r="BP26" s="118"/>
      <c r="BQ26" s="118"/>
      <c r="BR26" s="118"/>
      <c r="BS26" s="118"/>
      <c r="BT26" s="118"/>
      <c r="BU26" s="156"/>
      <c r="BV26" s="156"/>
      <c r="BW26" s="156"/>
      <c r="BX26" s="156"/>
      <c r="BY26" s="156"/>
      <c r="BZ26" s="156"/>
      <c r="CA26" s="194" t="str">
        <f>IF(ISBLANK($AZ$26)," ",IF($AW$26&lt;$AZ$26,$AF$26,IF($AZ$26&lt;$AW$26,$O$26)))</f>
        <v> </v>
      </c>
      <c r="CB26" s="194" t="str">
        <f>IF(ISBLANK($AZ$26)," ",IF($AW$26&gt;$AZ$26,$AF$26,IF($AZ$26&gt;$AW$26,$O$26)))</f>
        <v> </v>
      </c>
      <c r="CC26" s="192"/>
      <c r="CD26" s="192"/>
      <c r="CE26" s="192"/>
      <c r="CF26" s="192"/>
      <c r="CG26" s="192"/>
      <c r="CH26" s="156"/>
      <c r="CI26" s="156"/>
      <c r="CJ26" s="192"/>
      <c r="CK26" s="192"/>
      <c r="CL26" s="192"/>
      <c r="CM26" s="192"/>
      <c r="CN26" s="192"/>
      <c r="CO26" s="192"/>
      <c r="CP26" s="192"/>
      <c r="CQ26" s="192"/>
      <c r="CR26" s="192"/>
      <c r="CS26" s="155"/>
      <c r="CT26" s="155"/>
      <c r="CU26" s="155"/>
      <c r="CV26" s="155"/>
      <c r="CW26" s="155"/>
      <c r="CX26" s="155"/>
    </row>
    <row r="27" spans="2:102" ht="12" customHeight="1" thickBot="1">
      <c r="B27" s="468"/>
      <c r="C27" s="469"/>
      <c r="D27" s="473"/>
      <c r="E27" s="474"/>
      <c r="F27" s="474"/>
      <c r="G27" s="474"/>
      <c r="H27" s="474"/>
      <c r="I27" s="475"/>
      <c r="J27" s="479"/>
      <c r="K27" s="480"/>
      <c r="L27" s="480"/>
      <c r="M27" s="480"/>
      <c r="N27" s="481"/>
      <c r="O27" s="491" t="s">
        <v>154</v>
      </c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197"/>
      <c r="AF27" s="492" t="s">
        <v>155</v>
      </c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3"/>
      <c r="AW27" s="487"/>
      <c r="AX27" s="488"/>
      <c r="AY27" s="488"/>
      <c r="AZ27" s="488"/>
      <c r="BA27" s="490"/>
      <c r="BB27" s="474"/>
      <c r="BC27" s="475"/>
      <c r="BM27" s="118"/>
      <c r="BN27" s="118"/>
      <c r="BO27" s="118"/>
      <c r="BP27" s="118"/>
      <c r="BQ27" s="118"/>
      <c r="BR27" s="118"/>
      <c r="BS27" s="118"/>
      <c r="BT27" s="118"/>
      <c r="BU27" s="156"/>
      <c r="BV27" s="156"/>
      <c r="BW27" s="156"/>
      <c r="BX27" s="156"/>
      <c r="BY27" s="156"/>
      <c r="BZ27" s="156"/>
      <c r="CA27" s="194"/>
      <c r="CB27" s="156"/>
      <c r="CC27" s="192"/>
      <c r="CD27" s="192"/>
      <c r="CE27" s="192"/>
      <c r="CF27" s="192"/>
      <c r="CG27" s="192"/>
      <c r="CH27" s="156"/>
      <c r="CI27" s="156"/>
      <c r="CJ27" s="192"/>
      <c r="CK27" s="192"/>
      <c r="CL27" s="192"/>
      <c r="CM27" s="192"/>
      <c r="CN27" s="192"/>
      <c r="CO27" s="192"/>
      <c r="CP27" s="192"/>
      <c r="CQ27" s="192"/>
      <c r="CR27" s="192"/>
      <c r="CS27" s="155"/>
      <c r="CT27" s="155"/>
      <c r="CU27" s="155"/>
      <c r="CV27" s="155"/>
      <c r="CW27" s="155"/>
      <c r="CX27" s="155"/>
    </row>
    <row r="28" spans="2:102" ht="19.5" customHeight="1" thickBot="1"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M28" s="118"/>
      <c r="BN28" s="118"/>
      <c r="BO28" s="118"/>
      <c r="BP28" s="118"/>
      <c r="BQ28" s="118"/>
      <c r="BR28" s="118"/>
      <c r="BS28" s="118"/>
      <c r="BT28" s="118"/>
      <c r="BU28" s="156"/>
      <c r="BV28" s="156"/>
      <c r="BW28" s="156"/>
      <c r="BX28" s="156"/>
      <c r="BY28" s="156"/>
      <c r="BZ28" s="156"/>
      <c r="CA28" s="194"/>
      <c r="CB28" s="156"/>
      <c r="CC28" s="192"/>
      <c r="CD28" s="192"/>
      <c r="CE28" s="192"/>
      <c r="CF28" s="192"/>
      <c r="CG28" s="192"/>
      <c r="CH28" s="156"/>
      <c r="CI28" s="156"/>
      <c r="CJ28" s="192"/>
      <c r="CK28" s="192"/>
      <c r="CL28" s="192"/>
      <c r="CM28" s="192"/>
      <c r="CN28" s="192"/>
      <c r="CO28" s="192"/>
      <c r="CP28" s="192"/>
      <c r="CQ28" s="192"/>
      <c r="CR28" s="192"/>
      <c r="CS28" s="155"/>
      <c r="CT28" s="155"/>
      <c r="CU28" s="155"/>
      <c r="CV28" s="155"/>
      <c r="CW28" s="155"/>
      <c r="CX28" s="155"/>
    </row>
    <row r="29" spans="2:102" ht="19.5" customHeight="1" thickBot="1">
      <c r="B29" s="457" t="s">
        <v>13</v>
      </c>
      <c r="C29" s="458"/>
      <c r="D29" s="459" t="s">
        <v>82</v>
      </c>
      <c r="E29" s="460"/>
      <c r="F29" s="460"/>
      <c r="G29" s="460"/>
      <c r="H29" s="460"/>
      <c r="I29" s="461"/>
      <c r="J29" s="462" t="s">
        <v>14</v>
      </c>
      <c r="K29" s="463"/>
      <c r="L29" s="463"/>
      <c r="M29" s="463"/>
      <c r="N29" s="464"/>
      <c r="O29" s="462" t="s">
        <v>143</v>
      </c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4"/>
      <c r="AW29" s="462" t="s">
        <v>18</v>
      </c>
      <c r="AX29" s="463"/>
      <c r="AY29" s="463"/>
      <c r="AZ29" s="463"/>
      <c r="BA29" s="464"/>
      <c r="BB29" s="462"/>
      <c r="BC29" s="465"/>
      <c r="BM29" s="118"/>
      <c r="BN29" s="118"/>
      <c r="BO29" s="118"/>
      <c r="BP29" s="118"/>
      <c r="BQ29" s="118"/>
      <c r="BR29" s="118"/>
      <c r="BS29" s="118"/>
      <c r="BT29" s="118"/>
      <c r="BU29" s="156"/>
      <c r="BV29" s="156"/>
      <c r="BW29" s="156"/>
      <c r="BX29" s="156"/>
      <c r="BY29" s="156"/>
      <c r="BZ29" s="156"/>
      <c r="CA29" s="194"/>
      <c r="CB29" s="156"/>
      <c r="CC29" s="192"/>
      <c r="CD29" s="192"/>
      <c r="CE29" s="192"/>
      <c r="CF29" s="192"/>
      <c r="CG29" s="192"/>
      <c r="CH29" s="156"/>
      <c r="CI29" s="156"/>
      <c r="CJ29" s="192"/>
      <c r="CK29" s="192"/>
      <c r="CL29" s="192"/>
      <c r="CM29" s="192"/>
      <c r="CN29" s="192"/>
      <c r="CO29" s="192"/>
      <c r="CP29" s="192"/>
      <c r="CQ29" s="192"/>
      <c r="CR29" s="192"/>
      <c r="CS29" s="155"/>
      <c r="CT29" s="155"/>
      <c r="CU29" s="155"/>
      <c r="CV29" s="155"/>
      <c r="CW29" s="155"/>
      <c r="CX29" s="155"/>
    </row>
    <row r="30" spans="2:102" ht="18" customHeight="1">
      <c r="B30" s="466">
        <v>41</v>
      </c>
      <c r="C30" s="467"/>
      <c r="D30" s="470">
        <v>3</v>
      </c>
      <c r="E30" s="471"/>
      <c r="F30" s="471"/>
      <c r="G30" s="471"/>
      <c r="H30" s="471"/>
      <c r="I30" s="472"/>
      <c r="J30" s="476">
        <v>0.6215277777777778</v>
      </c>
      <c r="K30" s="477"/>
      <c r="L30" s="477"/>
      <c r="M30" s="477"/>
      <c r="N30" s="478"/>
      <c r="O30" s="482">
        <f>IF(ISBLANK('[1]Halbfinale 1-16'!$AZ$24),"",'[1]Halbfinale 1-16'!$CB$24)</f>
      </c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193" t="s">
        <v>17</v>
      </c>
      <c r="AF30" s="483">
        <f>IF(ISBLANK('[1]Halbfinale 1-16'!$AZ$28),"",'[1]Halbfinale 1-16'!$CB$28)</f>
      </c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4"/>
      <c r="AW30" s="485"/>
      <c r="AX30" s="486"/>
      <c r="AY30" s="486" t="s">
        <v>16</v>
      </c>
      <c r="AZ30" s="486"/>
      <c r="BA30" s="489"/>
      <c r="BB30" s="471"/>
      <c r="BC30" s="472"/>
      <c r="BM30" s="118"/>
      <c r="BN30" s="118"/>
      <c r="BO30" s="118"/>
      <c r="BP30" s="118"/>
      <c r="BQ30" s="118"/>
      <c r="BR30" s="118"/>
      <c r="BS30" s="118"/>
      <c r="BT30" s="118"/>
      <c r="BU30" s="156"/>
      <c r="BV30" s="156"/>
      <c r="BW30" s="156"/>
      <c r="BX30" s="156"/>
      <c r="BY30" s="156"/>
      <c r="BZ30" s="156"/>
      <c r="CA30" s="194" t="str">
        <f>IF(ISBLANK($AZ$30)," ",IF($AW$30&lt;$AZ$30,$AF$30,IF($AZ$30&lt;$AW$30,$O$30)))</f>
        <v> </v>
      </c>
      <c r="CB30" s="194" t="str">
        <f>IF(ISBLANK($AZ$30)," ",IF($AW$30&gt;$AZ$30,$AF$30,IF($AZ$30&gt;$AW$30,$O$30)))</f>
        <v> </v>
      </c>
      <c r="CC30" s="192"/>
      <c r="CD30" s="192"/>
      <c r="CE30" s="192"/>
      <c r="CF30" s="192"/>
      <c r="CG30" s="192"/>
      <c r="CH30" s="156"/>
      <c r="CI30" s="156"/>
      <c r="CJ30" s="192"/>
      <c r="CK30" s="192"/>
      <c r="CL30" s="192"/>
      <c r="CM30" s="192"/>
      <c r="CN30" s="192"/>
      <c r="CO30" s="192"/>
      <c r="CP30" s="192"/>
      <c r="CQ30" s="192"/>
      <c r="CR30" s="192"/>
      <c r="CS30" s="155"/>
      <c r="CT30" s="155"/>
      <c r="CU30" s="155"/>
      <c r="CV30" s="155"/>
      <c r="CW30" s="155"/>
      <c r="CX30" s="155"/>
    </row>
    <row r="31" spans="2:102" ht="12" customHeight="1" thickBot="1">
      <c r="B31" s="468"/>
      <c r="C31" s="469"/>
      <c r="D31" s="473"/>
      <c r="E31" s="474"/>
      <c r="F31" s="474"/>
      <c r="G31" s="474"/>
      <c r="H31" s="474"/>
      <c r="I31" s="475"/>
      <c r="J31" s="479"/>
      <c r="K31" s="480"/>
      <c r="L31" s="480"/>
      <c r="M31" s="480"/>
      <c r="N31" s="481"/>
      <c r="O31" s="491" t="s">
        <v>156</v>
      </c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197"/>
      <c r="AF31" s="492" t="s">
        <v>157</v>
      </c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3"/>
      <c r="AW31" s="487"/>
      <c r="AX31" s="488"/>
      <c r="AY31" s="488"/>
      <c r="AZ31" s="488"/>
      <c r="BA31" s="490"/>
      <c r="BB31" s="474"/>
      <c r="BC31" s="475"/>
      <c r="BM31" s="118"/>
      <c r="BN31" s="118"/>
      <c r="BO31" s="118"/>
      <c r="BP31" s="118"/>
      <c r="BQ31" s="118"/>
      <c r="BR31" s="118"/>
      <c r="BS31" s="118"/>
      <c r="BT31" s="118"/>
      <c r="BU31" s="156"/>
      <c r="BV31" s="156"/>
      <c r="BW31" s="156"/>
      <c r="BX31" s="156"/>
      <c r="BY31" s="156"/>
      <c r="BZ31" s="156"/>
      <c r="CB31" s="156"/>
      <c r="CC31" s="192"/>
      <c r="CD31" s="192"/>
      <c r="CE31" s="192"/>
      <c r="CF31" s="192"/>
      <c r="CG31" s="192"/>
      <c r="CH31" s="156"/>
      <c r="CI31" s="156"/>
      <c r="CJ31" s="192"/>
      <c r="CK31" s="192"/>
      <c r="CL31" s="192"/>
      <c r="CM31" s="192"/>
      <c r="CN31" s="192"/>
      <c r="CO31" s="192"/>
      <c r="CP31" s="192"/>
      <c r="CQ31" s="192"/>
      <c r="CR31" s="192"/>
      <c r="CS31" s="155"/>
      <c r="CT31" s="155"/>
      <c r="CU31" s="155"/>
      <c r="CV31" s="155"/>
      <c r="CW31" s="155"/>
      <c r="CX31" s="155"/>
    </row>
    <row r="32" spans="65:102" ht="19.5" customHeight="1" thickBot="1">
      <c r="BM32" s="118"/>
      <c r="BN32" s="118"/>
      <c r="BO32" s="118"/>
      <c r="BP32" s="118"/>
      <c r="BQ32" s="118"/>
      <c r="BR32" s="118"/>
      <c r="BS32" s="118"/>
      <c r="BT32" s="118"/>
      <c r="BU32" s="156"/>
      <c r="BV32" s="156"/>
      <c r="BW32" s="156"/>
      <c r="BX32" s="156"/>
      <c r="BY32" s="156"/>
      <c r="BZ32" s="156"/>
      <c r="CB32" s="156"/>
      <c r="CC32" s="192"/>
      <c r="CD32" s="192"/>
      <c r="CE32" s="192"/>
      <c r="CF32" s="192"/>
      <c r="CG32" s="192"/>
      <c r="CH32" s="156"/>
      <c r="CI32" s="156"/>
      <c r="CJ32" s="192"/>
      <c r="CK32" s="192"/>
      <c r="CL32" s="192"/>
      <c r="CM32" s="192"/>
      <c r="CN32" s="192"/>
      <c r="CO32" s="192"/>
      <c r="CP32" s="192"/>
      <c r="CQ32" s="192"/>
      <c r="CR32" s="192"/>
      <c r="CS32" s="155"/>
      <c r="CT32" s="155"/>
      <c r="CU32" s="155"/>
      <c r="CV32" s="155"/>
      <c r="CW32" s="155"/>
      <c r="CX32" s="155"/>
    </row>
    <row r="33" spans="2:102" ht="19.5" customHeight="1" thickBot="1">
      <c r="B33" s="495" t="s">
        <v>13</v>
      </c>
      <c r="C33" s="496"/>
      <c r="D33" s="497" t="s">
        <v>82</v>
      </c>
      <c r="E33" s="498"/>
      <c r="F33" s="498"/>
      <c r="G33" s="498"/>
      <c r="H33" s="498"/>
      <c r="I33" s="499"/>
      <c r="J33" s="500" t="s">
        <v>14</v>
      </c>
      <c r="K33" s="501"/>
      <c r="L33" s="501"/>
      <c r="M33" s="501"/>
      <c r="N33" s="502"/>
      <c r="O33" s="500" t="s">
        <v>144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0" t="s">
        <v>18</v>
      </c>
      <c r="AX33" s="501"/>
      <c r="AY33" s="501"/>
      <c r="AZ33" s="501"/>
      <c r="BA33" s="502"/>
      <c r="BB33" s="500"/>
      <c r="BC33" s="503"/>
      <c r="BM33" s="118"/>
      <c r="BN33" s="118"/>
      <c r="BO33" s="118"/>
      <c r="BP33" s="118"/>
      <c r="BQ33" s="118"/>
      <c r="BR33" s="118"/>
      <c r="BS33" s="118"/>
      <c r="BT33" s="118"/>
      <c r="BU33" s="156"/>
      <c r="BV33" s="156"/>
      <c r="BW33" s="156"/>
      <c r="BX33" s="156"/>
      <c r="BY33" s="156"/>
      <c r="BZ33" s="156"/>
      <c r="CB33" s="156"/>
      <c r="CC33" s="192"/>
      <c r="CD33" s="192"/>
      <c r="CE33" s="192"/>
      <c r="CF33" s="192"/>
      <c r="CG33" s="192"/>
      <c r="CH33" s="156"/>
      <c r="CI33" s="156"/>
      <c r="CJ33" s="192"/>
      <c r="CK33" s="192"/>
      <c r="CL33" s="192"/>
      <c r="CM33" s="192"/>
      <c r="CN33" s="192"/>
      <c r="CO33" s="192"/>
      <c r="CP33" s="192"/>
      <c r="CQ33" s="192"/>
      <c r="CR33" s="192"/>
      <c r="CS33" s="155"/>
      <c r="CT33" s="155"/>
      <c r="CU33" s="155"/>
      <c r="CV33" s="155"/>
      <c r="CW33" s="155"/>
      <c r="CX33" s="155"/>
    </row>
    <row r="34" spans="2:102" ht="18" customHeight="1">
      <c r="B34" s="466">
        <v>42</v>
      </c>
      <c r="C34" s="467"/>
      <c r="D34" s="470">
        <v>2</v>
      </c>
      <c r="E34" s="471"/>
      <c r="F34" s="471"/>
      <c r="G34" s="471"/>
      <c r="H34" s="471"/>
      <c r="I34" s="472"/>
      <c r="J34" s="476">
        <v>0.6215277777777778</v>
      </c>
      <c r="K34" s="477"/>
      <c r="L34" s="477"/>
      <c r="M34" s="477"/>
      <c r="N34" s="478"/>
      <c r="O34" s="482">
        <f>IF(ISBLANK('[1]Halbfinale 1-16'!$AZ$24),"",'[1]Halbfinale 1-16'!$CA$24)</f>
      </c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193" t="s">
        <v>17</v>
      </c>
      <c r="AF34" s="483">
        <f>IF(ISBLANK('[1]Halbfinale 1-16'!$AZ$28),"",'[1]Halbfinale 1-16'!$CA$28)</f>
      </c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4"/>
      <c r="AW34" s="485"/>
      <c r="AX34" s="486"/>
      <c r="AY34" s="486" t="s">
        <v>16</v>
      </c>
      <c r="AZ34" s="486"/>
      <c r="BA34" s="489"/>
      <c r="BB34" s="471"/>
      <c r="BC34" s="472"/>
      <c r="BM34" s="118"/>
      <c r="BN34" s="118"/>
      <c r="BO34" s="118"/>
      <c r="BP34" s="118"/>
      <c r="BQ34" s="118"/>
      <c r="BR34" s="118"/>
      <c r="BS34" s="118"/>
      <c r="BT34" s="118"/>
      <c r="BU34" s="156"/>
      <c r="BV34" s="156"/>
      <c r="BW34" s="156"/>
      <c r="BX34" s="156"/>
      <c r="BY34" s="156"/>
      <c r="BZ34" s="156"/>
      <c r="CA34" s="194" t="str">
        <f>IF(ISBLANK($AZ$34)," ",IF($AW$34&lt;$AZ$34,$AF$34,IF($AZ$34&lt;$AW$34,$O$34)))</f>
        <v> </v>
      </c>
      <c r="CB34" s="194" t="str">
        <f>IF(ISBLANK($AZ$34)," ",IF($AW$34&gt;$AZ$34,$AF$34,IF($AZ$34&gt;$AW$34,$O$34)))</f>
        <v> </v>
      </c>
      <c r="CC34" s="192"/>
      <c r="CD34" s="192"/>
      <c r="CE34" s="192"/>
      <c r="CF34" s="192"/>
      <c r="CG34" s="192"/>
      <c r="CH34" s="156"/>
      <c r="CI34" s="156"/>
      <c r="CJ34" s="192"/>
      <c r="CK34" s="192"/>
      <c r="CL34" s="192"/>
      <c r="CM34" s="192"/>
      <c r="CN34" s="192"/>
      <c r="CO34" s="192"/>
      <c r="CP34" s="192"/>
      <c r="CQ34" s="192"/>
      <c r="CR34" s="192"/>
      <c r="CS34" s="155"/>
      <c r="CT34" s="155"/>
      <c r="CU34" s="155"/>
      <c r="CV34" s="155"/>
      <c r="CW34" s="155"/>
      <c r="CX34" s="155"/>
    </row>
    <row r="35" spans="2:102" ht="12" customHeight="1" thickBot="1">
      <c r="B35" s="468"/>
      <c r="C35" s="469"/>
      <c r="D35" s="473"/>
      <c r="E35" s="474"/>
      <c r="F35" s="474"/>
      <c r="G35" s="474"/>
      <c r="H35" s="474"/>
      <c r="I35" s="475"/>
      <c r="J35" s="479"/>
      <c r="K35" s="480"/>
      <c r="L35" s="480"/>
      <c r="M35" s="480"/>
      <c r="N35" s="481"/>
      <c r="O35" s="491" t="s">
        <v>158</v>
      </c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197"/>
      <c r="AF35" s="492" t="s">
        <v>159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3"/>
      <c r="AW35" s="487"/>
      <c r="AX35" s="488"/>
      <c r="AY35" s="488"/>
      <c r="AZ35" s="488"/>
      <c r="BA35" s="490"/>
      <c r="BB35" s="474"/>
      <c r="BC35" s="475"/>
      <c r="BM35" s="118"/>
      <c r="BN35" s="118"/>
      <c r="BO35" s="118"/>
      <c r="BP35" s="118"/>
      <c r="BQ35" s="118"/>
      <c r="BR35" s="118"/>
      <c r="BS35" s="118"/>
      <c r="BT35" s="118"/>
      <c r="BU35" s="156"/>
      <c r="BV35" s="156"/>
      <c r="BW35" s="156"/>
      <c r="BX35" s="156"/>
      <c r="BY35" s="156"/>
      <c r="BZ35" s="156"/>
      <c r="CB35" s="156"/>
      <c r="CC35" s="192"/>
      <c r="CD35" s="192"/>
      <c r="CE35" s="192"/>
      <c r="CF35" s="192"/>
      <c r="CG35" s="192"/>
      <c r="CH35" s="156"/>
      <c r="CI35" s="156"/>
      <c r="CJ35" s="192"/>
      <c r="CK35" s="192"/>
      <c r="CL35" s="192"/>
      <c r="CM35" s="192"/>
      <c r="CN35" s="192"/>
      <c r="CO35" s="192"/>
      <c r="CP35" s="192"/>
      <c r="CQ35" s="192"/>
      <c r="CR35" s="192"/>
      <c r="CS35" s="155"/>
      <c r="CT35" s="155"/>
      <c r="CU35" s="155"/>
      <c r="CV35" s="155"/>
      <c r="CW35" s="155"/>
      <c r="CX35" s="155"/>
    </row>
    <row r="36" spans="2:102" ht="19.5" customHeight="1" thickBot="1"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M36" s="118"/>
      <c r="BN36" s="118"/>
      <c r="BO36" s="118"/>
      <c r="BP36" s="118"/>
      <c r="BQ36" s="118"/>
      <c r="BR36" s="118"/>
      <c r="BS36" s="118"/>
      <c r="BT36" s="118"/>
      <c r="BU36" s="156"/>
      <c r="BV36" s="156"/>
      <c r="BW36" s="156"/>
      <c r="BX36" s="156"/>
      <c r="BY36" s="156"/>
      <c r="BZ36" s="156"/>
      <c r="CA36" s="194"/>
      <c r="CB36" s="156"/>
      <c r="CC36" s="192"/>
      <c r="CD36" s="192"/>
      <c r="CE36" s="192"/>
      <c r="CF36" s="192"/>
      <c r="CG36" s="192"/>
      <c r="CH36" s="156"/>
      <c r="CI36" s="156"/>
      <c r="CJ36" s="192"/>
      <c r="CK36" s="192"/>
      <c r="CL36" s="192"/>
      <c r="CM36" s="192"/>
      <c r="CN36" s="192"/>
      <c r="CO36" s="192"/>
      <c r="CP36" s="192"/>
      <c r="CQ36" s="192"/>
      <c r="CR36" s="192"/>
      <c r="CS36" s="155"/>
      <c r="CT36" s="155"/>
      <c r="CU36" s="155"/>
      <c r="CV36" s="155"/>
      <c r="CW36" s="155"/>
      <c r="CX36" s="155"/>
    </row>
    <row r="37" spans="2:102" ht="19.5" customHeight="1" thickBot="1">
      <c r="B37" s="513" t="s">
        <v>13</v>
      </c>
      <c r="C37" s="514"/>
      <c r="D37" s="515" t="s">
        <v>82</v>
      </c>
      <c r="E37" s="516"/>
      <c r="F37" s="516"/>
      <c r="G37" s="516"/>
      <c r="H37" s="516"/>
      <c r="I37" s="517"/>
      <c r="J37" s="518" t="s">
        <v>14</v>
      </c>
      <c r="K37" s="519"/>
      <c r="L37" s="519"/>
      <c r="M37" s="519"/>
      <c r="N37" s="520"/>
      <c r="O37" s="518" t="s">
        <v>145</v>
      </c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19"/>
      <c r="AU37" s="519"/>
      <c r="AV37" s="520"/>
      <c r="AW37" s="518" t="s">
        <v>18</v>
      </c>
      <c r="AX37" s="519"/>
      <c r="AY37" s="519"/>
      <c r="AZ37" s="519"/>
      <c r="BA37" s="520"/>
      <c r="BB37" s="518"/>
      <c r="BC37" s="521"/>
      <c r="BM37" s="118"/>
      <c r="BN37" s="118"/>
      <c r="BO37" s="118"/>
      <c r="BP37" s="118"/>
      <c r="BQ37" s="118"/>
      <c r="BR37" s="118"/>
      <c r="BS37" s="118"/>
      <c r="BT37" s="118"/>
      <c r="BU37" s="156"/>
      <c r="BV37" s="156"/>
      <c r="BW37" s="156"/>
      <c r="BX37" s="156"/>
      <c r="BY37" s="156"/>
      <c r="BZ37" s="156"/>
      <c r="CB37" s="156"/>
      <c r="CC37" s="192"/>
      <c r="CD37" s="192"/>
      <c r="CE37" s="192"/>
      <c r="CF37" s="192"/>
      <c r="CG37" s="192"/>
      <c r="CH37" s="156"/>
      <c r="CI37" s="156"/>
      <c r="CJ37" s="192"/>
      <c r="CK37" s="192"/>
      <c r="CL37" s="192"/>
      <c r="CM37" s="192"/>
      <c r="CN37" s="192"/>
      <c r="CO37" s="192"/>
      <c r="CP37" s="192"/>
      <c r="CQ37" s="192"/>
      <c r="CR37" s="192"/>
      <c r="CS37" s="155"/>
      <c r="CT37" s="155"/>
      <c r="CU37" s="155"/>
      <c r="CV37" s="155"/>
      <c r="CW37" s="155"/>
      <c r="CX37" s="155"/>
    </row>
    <row r="38" spans="2:102" ht="18" customHeight="1">
      <c r="B38" s="466">
        <v>43</v>
      </c>
      <c r="C38" s="467"/>
      <c r="D38" s="470">
        <v>1</v>
      </c>
      <c r="E38" s="471"/>
      <c r="F38" s="471"/>
      <c r="G38" s="471"/>
      <c r="H38" s="471"/>
      <c r="I38" s="472"/>
      <c r="J38" s="476">
        <v>0.6215277777777778</v>
      </c>
      <c r="K38" s="477"/>
      <c r="L38" s="477"/>
      <c r="M38" s="477"/>
      <c r="N38" s="478"/>
      <c r="O38" s="482">
        <f>IF(ISBLANK('[1]Halbfinale 1-16'!$AZ$14),"",'[1]Halbfinale 1-16'!$CB$14)</f>
      </c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193" t="s">
        <v>17</v>
      </c>
      <c r="AF38" s="483">
        <f>IF(ISBLANK('[1]Halbfinale 1-16'!$AZ$18),"",'[1]Halbfinale 1-16'!$CB$18)</f>
      </c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4"/>
      <c r="AW38" s="485"/>
      <c r="AX38" s="486"/>
      <c r="AY38" s="486" t="s">
        <v>16</v>
      </c>
      <c r="AZ38" s="486"/>
      <c r="BA38" s="489"/>
      <c r="BB38" s="471"/>
      <c r="BC38" s="472"/>
      <c r="BM38" s="118"/>
      <c r="BN38" s="118"/>
      <c r="BO38" s="118"/>
      <c r="BP38" s="118"/>
      <c r="BQ38" s="118"/>
      <c r="BR38" s="118"/>
      <c r="BS38" s="118"/>
      <c r="BT38" s="118"/>
      <c r="BU38" s="156"/>
      <c r="BV38" s="156"/>
      <c r="BW38" s="156"/>
      <c r="BX38" s="156"/>
      <c r="BY38" s="156"/>
      <c r="BZ38" s="156"/>
      <c r="CA38" s="196" t="str">
        <f>IF(ISBLANK($AZ$38)," ",IF($AW$38&lt;$AZ$38,$AF$38,IF($AZ$38&lt;$AW$38,$O$38)))</f>
        <v> </v>
      </c>
      <c r="CB38" s="194" t="str">
        <f>IF(ISBLANK($AZ$38)," ",IF($AW$38&gt;$AZ$38,$AF$38,IF($AZ$38&gt;$AW$38,$O$38)))</f>
        <v> </v>
      </c>
      <c r="CC38" s="192"/>
      <c r="CD38" s="192"/>
      <c r="CE38" s="192"/>
      <c r="CF38" s="192"/>
      <c r="CG38" s="192"/>
      <c r="CH38" s="156"/>
      <c r="CI38" s="156"/>
      <c r="CJ38" s="192"/>
      <c r="CK38" s="192"/>
      <c r="CL38" s="192"/>
      <c r="CM38" s="192"/>
      <c r="CN38" s="192"/>
      <c r="CO38" s="192"/>
      <c r="CP38" s="192"/>
      <c r="CQ38" s="192"/>
      <c r="CR38" s="192"/>
      <c r="CS38" s="155"/>
      <c r="CT38" s="155"/>
      <c r="CU38" s="155"/>
      <c r="CV38" s="155"/>
      <c r="CW38" s="155"/>
      <c r="CX38" s="155"/>
    </row>
    <row r="39" spans="2:102" ht="12" customHeight="1" thickBot="1">
      <c r="B39" s="468"/>
      <c r="C39" s="469"/>
      <c r="D39" s="473"/>
      <c r="E39" s="474"/>
      <c r="F39" s="474"/>
      <c r="G39" s="474"/>
      <c r="H39" s="474"/>
      <c r="I39" s="475"/>
      <c r="J39" s="479"/>
      <c r="K39" s="480"/>
      <c r="L39" s="480"/>
      <c r="M39" s="480"/>
      <c r="N39" s="481"/>
      <c r="O39" s="491" t="s">
        <v>160</v>
      </c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197"/>
      <c r="AF39" s="492" t="s">
        <v>161</v>
      </c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3"/>
      <c r="AW39" s="487"/>
      <c r="AX39" s="488"/>
      <c r="AY39" s="488"/>
      <c r="AZ39" s="488"/>
      <c r="BA39" s="490"/>
      <c r="BB39" s="474"/>
      <c r="BC39" s="475"/>
      <c r="BM39" s="118"/>
      <c r="BN39" s="118"/>
      <c r="BO39" s="118"/>
      <c r="BP39" s="118"/>
      <c r="BQ39" s="118"/>
      <c r="BR39" s="118"/>
      <c r="BS39" s="118"/>
      <c r="BT39" s="118"/>
      <c r="BU39" s="156"/>
      <c r="BV39" s="156"/>
      <c r="BW39" s="156"/>
      <c r="BX39" s="156"/>
      <c r="BY39" s="156"/>
      <c r="BZ39" s="156"/>
      <c r="CB39" s="156"/>
      <c r="CC39" s="192"/>
      <c r="CD39" s="192"/>
      <c r="CE39" s="192"/>
      <c r="CF39" s="192"/>
      <c r="CG39" s="192"/>
      <c r="CH39" s="156"/>
      <c r="CI39" s="156"/>
      <c r="CJ39" s="192"/>
      <c r="CK39" s="192"/>
      <c r="CL39" s="192"/>
      <c r="CM39" s="192"/>
      <c r="CN39" s="192"/>
      <c r="CO39" s="192"/>
      <c r="CP39" s="192"/>
      <c r="CQ39" s="192"/>
      <c r="CR39" s="192"/>
      <c r="CS39" s="155"/>
      <c r="CT39" s="155"/>
      <c r="CU39" s="155"/>
      <c r="CV39" s="155"/>
      <c r="CW39" s="155"/>
      <c r="CX39" s="155"/>
    </row>
    <row r="40" spans="65:102" ht="19.5" customHeight="1" thickBot="1">
      <c r="BM40" s="118"/>
      <c r="BN40" s="118"/>
      <c r="BO40" s="118"/>
      <c r="BP40" s="118"/>
      <c r="BQ40" s="118"/>
      <c r="BR40" s="118"/>
      <c r="BS40" s="118"/>
      <c r="BT40" s="118"/>
      <c r="BU40" s="156"/>
      <c r="BV40" s="156"/>
      <c r="BW40" s="156"/>
      <c r="BX40" s="156"/>
      <c r="BY40" s="156"/>
      <c r="BZ40" s="156"/>
      <c r="CB40" s="156"/>
      <c r="CC40" s="192"/>
      <c r="CD40" s="192"/>
      <c r="CE40" s="192"/>
      <c r="CF40" s="192"/>
      <c r="CG40" s="192"/>
      <c r="CH40" s="156"/>
      <c r="CI40" s="156"/>
      <c r="CJ40" s="192"/>
      <c r="CK40" s="192"/>
      <c r="CL40" s="192"/>
      <c r="CM40" s="192"/>
      <c r="CN40" s="192"/>
      <c r="CO40" s="192"/>
      <c r="CP40" s="192"/>
      <c r="CQ40" s="192"/>
      <c r="CR40" s="192"/>
      <c r="CS40" s="155"/>
      <c r="CT40" s="155"/>
      <c r="CU40" s="155"/>
      <c r="CV40" s="155"/>
      <c r="CW40" s="155"/>
      <c r="CX40" s="155"/>
    </row>
    <row r="41" spans="2:102" ht="19.5" customHeight="1" thickBot="1">
      <c r="B41" s="504" t="s">
        <v>13</v>
      </c>
      <c r="C41" s="505"/>
      <c r="D41" s="506" t="s">
        <v>82</v>
      </c>
      <c r="E41" s="507"/>
      <c r="F41" s="507"/>
      <c r="G41" s="507"/>
      <c r="H41" s="507"/>
      <c r="I41" s="508"/>
      <c r="J41" s="509" t="s">
        <v>14</v>
      </c>
      <c r="K41" s="510"/>
      <c r="L41" s="510"/>
      <c r="M41" s="510"/>
      <c r="N41" s="511"/>
      <c r="O41" s="509" t="s">
        <v>164</v>
      </c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1"/>
      <c r="AW41" s="509" t="s">
        <v>18</v>
      </c>
      <c r="AX41" s="510"/>
      <c r="AY41" s="510"/>
      <c r="AZ41" s="510"/>
      <c r="BA41" s="511"/>
      <c r="BB41" s="509"/>
      <c r="BC41" s="512"/>
      <c r="BM41" s="118"/>
      <c r="BN41" s="118"/>
      <c r="BO41" s="118"/>
      <c r="BP41" s="118"/>
      <c r="BQ41" s="118"/>
      <c r="BR41" s="118"/>
      <c r="BS41" s="118"/>
      <c r="BT41" s="118"/>
      <c r="BU41" s="156"/>
      <c r="BV41" s="156"/>
      <c r="BW41" s="156"/>
      <c r="BX41" s="156"/>
      <c r="BY41" s="156"/>
      <c r="BZ41" s="156"/>
      <c r="CB41" s="156"/>
      <c r="CC41" s="192"/>
      <c r="CD41" s="192"/>
      <c r="CE41" s="192"/>
      <c r="CF41" s="192"/>
      <c r="CG41" s="192"/>
      <c r="CH41" s="156"/>
      <c r="CI41" s="156"/>
      <c r="CJ41" s="192"/>
      <c r="CK41" s="192"/>
      <c r="CL41" s="192"/>
      <c r="CM41" s="192"/>
      <c r="CN41" s="192"/>
      <c r="CO41" s="192"/>
      <c r="CP41" s="192"/>
      <c r="CQ41" s="192"/>
      <c r="CR41" s="192"/>
      <c r="CS41" s="155"/>
      <c r="CT41" s="155"/>
      <c r="CU41" s="155"/>
      <c r="CV41" s="155"/>
      <c r="CW41" s="155"/>
      <c r="CX41" s="155"/>
    </row>
    <row r="42" spans="2:102" ht="18" customHeight="1">
      <c r="B42" s="466">
        <v>44</v>
      </c>
      <c r="C42" s="467"/>
      <c r="D42" s="470">
        <v>1</v>
      </c>
      <c r="E42" s="471"/>
      <c r="F42" s="471"/>
      <c r="G42" s="471"/>
      <c r="H42" s="471"/>
      <c r="I42" s="472"/>
      <c r="J42" s="476">
        <v>0.638888888888889</v>
      </c>
      <c r="K42" s="477"/>
      <c r="L42" s="477"/>
      <c r="M42" s="477"/>
      <c r="N42" s="478"/>
      <c r="O42" s="482">
        <f>IF(ISBLANK('[1]Halbfinale 1-16'!$AZ$14),"",'[1]Halbfinale 1-16'!$CA$14)</f>
      </c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193" t="s">
        <v>17</v>
      </c>
      <c r="AF42" s="483">
        <f>IF(ISBLANK('[1]Halbfinale 1-16'!$AZ$18),"",'[1]Halbfinale 1-16'!$CA$18)</f>
      </c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4"/>
      <c r="AW42" s="485"/>
      <c r="AX42" s="486"/>
      <c r="AY42" s="486" t="s">
        <v>16</v>
      </c>
      <c r="AZ42" s="486"/>
      <c r="BA42" s="489"/>
      <c r="BB42" s="471"/>
      <c r="BC42" s="472"/>
      <c r="BM42" s="118"/>
      <c r="BN42" s="118"/>
      <c r="BO42" s="118"/>
      <c r="BP42" s="118"/>
      <c r="BQ42" s="118"/>
      <c r="BR42" s="118"/>
      <c r="BS42" s="118"/>
      <c r="BT42" s="118"/>
      <c r="BU42" s="156"/>
      <c r="BV42" s="156"/>
      <c r="BW42" s="156"/>
      <c r="BX42" s="156"/>
      <c r="BY42" s="156"/>
      <c r="BZ42" s="156"/>
      <c r="CA42" s="196" t="str">
        <f>IF(ISBLANK($AZ$42)," ",IF($AW$42&lt;$AZ$42,$AF$42,IF($AZ$42&lt;$AW$42,$O$42)))</f>
        <v> </v>
      </c>
      <c r="CB42" s="194" t="str">
        <f>IF(ISBLANK($AZ$42)," ",IF($AW$42&gt;$AZ$42,$AF$42,IF($AZ$42&gt;$AW$42,$O$42)))</f>
        <v> </v>
      </c>
      <c r="CC42" s="192"/>
      <c r="CD42" s="192"/>
      <c r="CE42" s="192"/>
      <c r="CF42" s="192"/>
      <c r="CG42" s="192"/>
      <c r="CH42" s="156"/>
      <c r="CI42" s="156"/>
      <c r="CJ42" s="192"/>
      <c r="CK42" s="192"/>
      <c r="CL42" s="192"/>
      <c r="CM42" s="192"/>
      <c r="CN42" s="192"/>
      <c r="CO42" s="192"/>
      <c r="CP42" s="192"/>
      <c r="CQ42" s="192"/>
      <c r="CR42" s="192"/>
      <c r="CS42" s="155"/>
      <c r="CT42" s="155"/>
      <c r="CU42" s="155"/>
      <c r="CV42" s="155"/>
      <c r="CW42" s="155"/>
      <c r="CX42" s="155"/>
    </row>
    <row r="43" spans="2:102" ht="12" customHeight="1" thickBot="1">
      <c r="B43" s="468"/>
      <c r="C43" s="469"/>
      <c r="D43" s="473"/>
      <c r="E43" s="474"/>
      <c r="F43" s="474"/>
      <c r="G43" s="474"/>
      <c r="H43" s="474"/>
      <c r="I43" s="475"/>
      <c r="J43" s="479"/>
      <c r="K43" s="480"/>
      <c r="L43" s="480"/>
      <c r="M43" s="480"/>
      <c r="N43" s="481"/>
      <c r="O43" s="491" t="s">
        <v>162</v>
      </c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197"/>
      <c r="AF43" s="492" t="s">
        <v>163</v>
      </c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3"/>
      <c r="AW43" s="487"/>
      <c r="AX43" s="488"/>
      <c r="AY43" s="488"/>
      <c r="AZ43" s="488"/>
      <c r="BA43" s="490"/>
      <c r="BB43" s="474"/>
      <c r="BC43" s="475"/>
      <c r="BM43" s="118"/>
      <c r="BN43" s="118"/>
      <c r="BO43" s="118"/>
      <c r="BP43" s="118"/>
      <c r="BQ43" s="118"/>
      <c r="BR43" s="118"/>
      <c r="BS43" s="118"/>
      <c r="BT43" s="118"/>
      <c r="BU43" s="156"/>
      <c r="BV43" s="156"/>
      <c r="BW43" s="156"/>
      <c r="BX43" s="156"/>
      <c r="BY43" s="156"/>
      <c r="BZ43" s="156"/>
      <c r="CB43" s="156"/>
      <c r="CC43" s="192"/>
      <c r="CD43" s="192"/>
      <c r="CE43" s="192"/>
      <c r="CF43" s="192"/>
      <c r="CG43" s="192"/>
      <c r="CH43" s="156"/>
      <c r="CI43" s="156"/>
      <c r="CJ43" s="192"/>
      <c r="CK43" s="192"/>
      <c r="CL43" s="192"/>
      <c r="CM43" s="192"/>
      <c r="CN43" s="192"/>
      <c r="CO43" s="192"/>
      <c r="CP43" s="192"/>
      <c r="CQ43" s="192"/>
      <c r="CR43" s="192"/>
      <c r="CS43" s="155"/>
      <c r="CT43" s="155"/>
      <c r="CU43" s="155"/>
      <c r="CV43" s="155"/>
      <c r="CW43" s="155"/>
      <c r="CX43" s="155"/>
    </row>
    <row r="44" spans="2:102" ht="25.5" customHeight="1">
      <c r="B44" s="199"/>
      <c r="C44" s="199"/>
      <c r="D44" s="199"/>
      <c r="E44" s="199"/>
      <c r="F44" s="199"/>
      <c r="G44" s="199"/>
      <c r="H44" s="199"/>
      <c r="I44" s="199"/>
      <c r="J44" s="200"/>
      <c r="K44" s="200"/>
      <c r="L44" s="200"/>
      <c r="M44" s="200"/>
      <c r="N44" s="200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3"/>
      <c r="AX44" s="203"/>
      <c r="AY44" s="203"/>
      <c r="AZ44" s="203"/>
      <c r="BA44" s="203"/>
      <c r="BB44" s="199"/>
      <c r="BC44" s="199"/>
      <c r="BM44" s="118"/>
      <c r="BN44" s="118"/>
      <c r="BO44" s="118"/>
      <c r="BP44" s="118"/>
      <c r="BQ44" s="118"/>
      <c r="BR44" s="118"/>
      <c r="BS44" s="118"/>
      <c r="BT44" s="118"/>
      <c r="BU44" s="156"/>
      <c r="BV44" s="156"/>
      <c r="BW44" s="156"/>
      <c r="BX44" s="156"/>
      <c r="BY44" s="156"/>
      <c r="BZ44" s="156"/>
      <c r="CB44" s="156"/>
      <c r="CC44" s="192"/>
      <c r="CD44" s="192"/>
      <c r="CE44" s="192"/>
      <c r="CF44" s="192"/>
      <c r="CG44" s="192"/>
      <c r="CH44" s="156"/>
      <c r="CI44" s="156"/>
      <c r="CJ44" s="192"/>
      <c r="CK44" s="192"/>
      <c r="CL44" s="192"/>
      <c r="CM44" s="192"/>
      <c r="CN44" s="192"/>
      <c r="CO44" s="192"/>
      <c r="CP44" s="192"/>
      <c r="CQ44" s="192"/>
      <c r="CR44" s="192"/>
      <c r="CS44" s="155"/>
      <c r="CT44" s="155"/>
      <c r="CU44" s="155"/>
      <c r="CV44" s="155"/>
      <c r="CW44" s="155"/>
      <c r="CX44" s="155"/>
    </row>
  </sheetData>
  <sheetProtection/>
  <mergeCells count="141">
    <mergeCell ref="BB41:BC41"/>
    <mergeCell ref="B42:C43"/>
    <mergeCell ref="D42:I43"/>
    <mergeCell ref="J42:N43"/>
    <mergeCell ref="O42:AD42"/>
    <mergeCell ref="AF42:AV42"/>
    <mergeCell ref="AW42:AX43"/>
    <mergeCell ref="AY42:AY43"/>
    <mergeCell ref="AZ42:BA43"/>
    <mergeCell ref="BB42:BC43"/>
    <mergeCell ref="AY38:AY39"/>
    <mergeCell ref="AZ38:BA39"/>
    <mergeCell ref="BB38:BC39"/>
    <mergeCell ref="O39:AD39"/>
    <mergeCell ref="AF39:AV39"/>
    <mergeCell ref="AW38:AX39"/>
    <mergeCell ref="O43:AD43"/>
    <mergeCell ref="AF43:AV43"/>
    <mergeCell ref="B41:C41"/>
    <mergeCell ref="D41:I41"/>
    <mergeCell ref="J41:N41"/>
    <mergeCell ref="O41:AV41"/>
    <mergeCell ref="AW41:BA41"/>
    <mergeCell ref="B38:C39"/>
    <mergeCell ref="D38:I39"/>
    <mergeCell ref="J38:N39"/>
    <mergeCell ref="O38:AD38"/>
    <mergeCell ref="AF38:AV38"/>
    <mergeCell ref="O35:AD35"/>
    <mergeCell ref="AF35:AV35"/>
    <mergeCell ref="B36:BC36"/>
    <mergeCell ref="B37:C37"/>
    <mergeCell ref="D37:I37"/>
    <mergeCell ref="J37:N37"/>
    <mergeCell ref="O37:AV37"/>
    <mergeCell ref="AW37:BA37"/>
    <mergeCell ref="BB37:BC37"/>
    <mergeCell ref="BB33:BC33"/>
    <mergeCell ref="B34:C35"/>
    <mergeCell ref="D34:I35"/>
    <mergeCell ref="J34:N35"/>
    <mergeCell ref="O34:AD34"/>
    <mergeCell ref="AF34:AV34"/>
    <mergeCell ref="AW34:AX35"/>
    <mergeCell ref="AY34:AY35"/>
    <mergeCell ref="AZ34:BA35"/>
    <mergeCell ref="BB34:BC35"/>
    <mergeCell ref="AY30:AY31"/>
    <mergeCell ref="AZ30:BA31"/>
    <mergeCell ref="BB30:BC31"/>
    <mergeCell ref="O31:AD31"/>
    <mergeCell ref="AF31:AV31"/>
    <mergeCell ref="B33:C33"/>
    <mergeCell ref="D33:I33"/>
    <mergeCell ref="J33:N33"/>
    <mergeCell ref="O33:AV33"/>
    <mergeCell ref="AW33:BA33"/>
    <mergeCell ref="B30:C31"/>
    <mergeCell ref="D30:I31"/>
    <mergeCell ref="J30:N31"/>
    <mergeCell ref="O30:AD30"/>
    <mergeCell ref="AF30:AV30"/>
    <mergeCell ref="AW30:AX31"/>
    <mergeCell ref="O27:AD27"/>
    <mergeCell ref="AF27:AV27"/>
    <mergeCell ref="B28:BC28"/>
    <mergeCell ref="B29:C29"/>
    <mergeCell ref="D29:I29"/>
    <mergeCell ref="J29:N29"/>
    <mergeCell ref="O29:AV29"/>
    <mergeCell ref="AW29:BA29"/>
    <mergeCell ref="BB29:BC29"/>
    <mergeCell ref="BB25:BC25"/>
    <mergeCell ref="B26:C27"/>
    <mergeCell ref="D26:I27"/>
    <mergeCell ref="J26:N27"/>
    <mergeCell ref="O26:AD26"/>
    <mergeCell ref="AF26:AV26"/>
    <mergeCell ref="AW26:AX27"/>
    <mergeCell ref="AY26:AY27"/>
    <mergeCell ref="AZ26:BA27"/>
    <mergeCell ref="BB26:BC27"/>
    <mergeCell ref="AY22:AY23"/>
    <mergeCell ref="AZ22:BA23"/>
    <mergeCell ref="BB22:BC23"/>
    <mergeCell ref="O23:AD23"/>
    <mergeCell ref="AF23:AV23"/>
    <mergeCell ref="B25:C25"/>
    <mergeCell ref="D25:I25"/>
    <mergeCell ref="J25:N25"/>
    <mergeCell ref="O25:AV25"/>
    <mergeCell ref="AW25:BA25"/>
    <mergeCell ref="B22:C23"/>
    <mergeCell ref="D22:I23"/>
    <mergeCell ref="J22:N23"/>
    <mergeCell ref="O22:AD22"/>
    <mergeCell ref="AF22:AV22"/>
    <mergeCell ref="AW22:AX23"/>
    <mergeCell ref="O19:AD19"/>
    <mergeCell ref="AF19:AV19"/>
    <mergeCell ref="B20:BC20"/>
    <mergeCell ref="B21:C21"/>
    <mergeCell ref="D21:I21"/>
    <mergeCell ref="J21:N21"/>
    <mergeCell ref="O21:AV21"/>
    <mergeCell ref="AW21:BA21"/>
    <mergeCell ref="BB21:BC21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AY14:AY15"/>
    <mergeCell ref="AZ14:BA15"/>
    <mergeCell ref="BB14:BC15"/>
    <mergeCell ref="O15:AD15"/>
    <mergeCell ref="AF15:AV15"/>
    <mergeCell ref="B17:C17"/>
    <mergeCell ref="D17:I17"/>
    <mergeCell ref="J17:N17"/>
    <mergeCell ref="O17:AV17"/>
    <mergeCell ref="AW17:BA17"/>
    <mergeCell ref="B14:C15"/>
    <mergeCell ref="D14:I15"/>
    <mergeCell ref="J14:N15"/>
    <mergeCell ref="O14:AD14"/>
    <mergeCell ref="AF14:AV14"/>
    <mergeCell ref="AW14:AX15"/>
    <mergeCell ref="B2:BC4"/>
    <mergeCell ref="B11:BC11"/>
    <mergeCell ref="B13:C13"/>
    <mergeCell ref="D13:I13"/>
    <mergeCell ref="J13:N13"/>
    <mergeCell ref="O13:AV13"/>
    <mergeCell ref="AW13:BA13"/>
    <mergeCell ref="BB13:BC13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B56"/>
  <sheetViews>
    <sheetView zoomScale="112" zoomScaleNormal="112" zoomScalePageLayoutView="0" workbookViewId="0" topLeftCell="A7">
      <selection activeCell="Q19" sqref="Q19:AO19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6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</row>
    <row r="2" spans="1:72" ht="33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64"/>
      <c r="AX2" s="64"/>
      <c r="AY2" s="64"/>
      <c r="AZ2" s="64"/>
      <c r="BA2" s="64"/>
      <c r="BB2" s="64"/>
      <c r="BC2" s="64"/>
      <c r="BD2" s="6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33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69"/>
      <c r="AX3" s="69"/>
      <c r="AY3" s="69"/>
      <c r="AZ3" s="69"/>
      <c r="BA3" s="69"/>
      <c r="BB3" s="69"/>
      <c r="BC3" s="69"/>
      <c r="BD3" s="69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6" t="s">
        <v>0</v>
      </c>
      <c r="M6" s="226" t="s">
        <v>93</v>
      </c>
      <c r="N6" s="226"/>
      <c r="O6" s="226"/>
      <c r="P6" s="226"/>
      <c r="Q6" s="226"/>
      <c r="R6" s="226"/>
      <c r="S6" s="226"/>
      <c r="T6" s="226"/>
      <c r="U6" s="73" t="s">
        <v>1</v>
      </c>
      <c r="V6" s="73"/>
      <c r="W6" s="73"/>
      <c r="X6" s="73"/>
      <c r="Y6" s="227">
        <v>41202</v>
      </c>
      <c r="Z6" s="227"/>
      <c r="AA6" s="227"/>
      <c r="AB6" s="227"/>
      <c r="AC6" s="227"/>
      <c r="AD6" s="227"/>
      <c r="AE6" s="227"/>
      <c r="AF6" s="227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.75">
      <c r="A8" s="73"/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57:80" s="1" customFormat="1" ht="6" customHeight="1"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1" t="s">
        <v>2</v>
      </c>
      <c r="H10" s="235">
        <v>0.43263888888888885</v>
      </c>
      <c r="I10" s="235"/>
      <c r="J10" s="235"/>
      <c r="K10" s="235"/>
      <c r="L10" s="235"/>
      <c r="M10" s="42" t="s">
        <v>3</v>
      </c>
      <c r="N10" s="38"/>
      <c r="O10" s="38"/>
      <c r="P10" s="38"/>
      <c r="Q10" s="38"/>
      <c r="R10" s="38"/>
      <c r="S10" s="38"/>
      <c r="T10" s="41" t="s">
        <v>4</v>
      </c>
      <c r="U10" s="228"/>
      <c r="V10" s="228"/>
      <c r="W10" s="43"/>
      <c r="X10" s="229">
        <v>0.013888888888888888</v>
      </c>
      <c r="Y10" s="229"/>
      <c r="Z10" s="229"/>
      <c r="AA10" s="229"/>
      <c r="AB10" s="229"/>
      <c r="AC10" s="42" t="s">
        <v>5</v>
      </c>
      <c r="AD10" s="38"/>
      <c r="AE10" s="38"/>
      <c r="AF10" s="38"/>
      <c r="AG10" s="38"/>
      <c r="AH10" s="38"/>
      <c r="AI10" s="38"/>
      <c r="AJ10" s="38"/>
      <c r="AK10" s="41" t="s">
        <v>6</v>
      </c>
      <c r="AL10" s="229">
        <v>0.0020833333333333333</v>
      </c>
      <c r="AM10" s="229"/>
      <c r="AN10" s="229"/>
      <c r="AO10" s="229"/>
      <c r="AP10" s="229"/>
      <c r="AQ10" s="42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</row>
    <row r="12" spans="57:72" ht="6" customHeight="1">
      <c r="BE12" s="4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</row>
    <row r="13" spans="2:72" ht="12.75">
      <c r="B13" s="45" t="s">
        <v>7</v>
      </c>
      <c r="BE13" s="4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4"/>
    </row>
    <row r="14" spans="57:72" ht="6" customHeight="1" thickBot="1">
      <c r="BE14" s="4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4"/>
    </row>
    <row r="15" spans="15:72" ht="16.5" thickBot="1">
      <c r="O15" s="283" t="s">
        <v>88</v>
      </c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5"/>
      <c r="BE15" s="4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</row>
    <row r="16" spans="15:72" ht="15">
      <c r="O16" s="233" t="s">
        <v>8</v>
      </c>
      <c r="P16" s="234"/>
      <c r="Q16" s="294" t="s">
        <v>45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5"/>
      <c r="BE16" s="4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4"/>
    </row>
    <row r="17" spans="15:72" ht="15">
      <c r="O17" s="233" t="s">
        <v>9</v>
      </c>
      <c r="P17" s="234"/>
      <c r="Q17" s="294" t="s">
        <v>46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5"/>
      <c r="BE17" s="4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</row>
    <row r="18" spans="15:72" ht="15">
      <c r="O18" s="233" t="s">
        <v>10</v>
      </c>
      <c r="P18" s="234"/>
      <c r="Q18" s="294" t="s">
        <v>47</v>
      </c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5"/>
      <c r="BE18" s="4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4"/>
    </row>
    <row r="19" spans="15:72" ht="15">
      <c r="O19" s="233" t="s">
        <v>11</v>
      </c>
      <c r="P19" s="234"/>
      <c r="Q19" s="317" t="s">
        <v>48</v>
      </c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5"/>
      <c r="BE19" s="4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</row>
    <row r="20" spans="15:72" ht="15">
      <c r="O20" s="233" t="s">
        <v>12</v>
      </c>
      <c r="P20" s="234"/>
      <c r="Q20" s="294" t="s">
        <v>50</v>
      </c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5"/>
      <c r="BE20" s="4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4"/>
    </row>
    <row r="21" spans="15:41" ht="15.75" thickBot="1">
      <c r="O21" s="292" t="s">
        <v>23</v>
      </c>
      <c r="P21" s="293"/>
      <c r="Q21" s="231" t="s">
        <v>170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</row>
    <row r="22" spans="15:41" ht="15"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72" ht="12.75">
      <c r="B23" s="45" t="s">
        <v>24</v>
      </c>
      <c r="BE23" s="4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</row>
    <row r="24" spans="57:72" ht="6" customHeight="1" thickBot="1">
      <c r="BE24" s="4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4"/>
    </row>
    <row r="25" spans="1:80" s="2" customFormat="1" ht="16.5" customHeight="1" thickBot="1">
      <c r="A25" s="48"/>
      <c r="B25" s="206" t="s">
        <v>36</v>
      </c>
      <c r="C25" s="207"/>
      <c r="D25" s="240" t="s">
        <v>14</v>
      </c>
      <c r="E25" s="241"/>
      <c r="F25" s="241"/>
      <c r="G25" s="241"/>
      <c r="H25" s="242"/>
      <c r="I25" s="240" t="s">
        <v>15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2"/>
      <c r="AW25" s="240" t="s">
        <v>18</v>
      </c>
      <c r="AX25" s="241"/>
      <c r="AY25" s="241"/>
      <c r="AZ25" s="241"/>
      <c r="BA25" s="242"/>
      <c r="BB25" s="238"/>
      <c r="BC25" s="239"/>
      <c r="BD25" s="48"/>
      <c r="BE25" s="49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0"/>
      <c r="BU25" s="51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2"/>
      <c r="B26" s="208">
        <v>1</v>
      </c>
      <c r="C26" s="209"/>
      <c r="D26" s="243">
        <f>$H$10</f>
        <v>0.43263888888888885</v>
      </c>
      <c r="E26" s="244"/>
      <c r="F26" s="244"/>
      <c r="G26" s="244"/>
      <c r="H26" s="245"/>
      <c r="I26" s="220" t="str">
        <f>$Q$16</f>
        <v>FC Schalke 04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53" t="s">
        <v>17</v>
      </c>
      <c r="AC26" s="220" t="str">
        <f>$Q$17</f>
        <v>FC Midtjylland (DK)</v>
      </c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12"/>
      <c r="AX26" s="213"/>
      <c r="AY26" s="53" t="s">
        <v>16</v>
      </c>
      <c r="AZ26" s="213"/>
      <c r="BA26" s="214"/>
      <c r="BB26" s="210"/>
      <c r="BC26" s="211"/>
      <c r="BD26" s="52"/>
      <c r="BE26" s="50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0"/>
      <c r="BU26" s="51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8"/>
      <c r="B27" s="221">
        <v>2</v>
      </c>
      <c r="C27" s="222"/>
      <c r="D27" s="223">
        <v>0.43263888888888885</v>
      </c>
      <c r="E27" s="224"/>
      <c r="F27" s="224"/>
      <c r="G27" s="224"/>
      <c r="H27" s="225"/>
      <c r="I27" s="262" t="str">
        <f>$Q$18</f>
        <v>RW Essen</v>
      </c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54" t="s">
        <v>17</v>
      </c>
      <c r="AC27" s="262" t="str">
        <f>$Q$19</f>
        <v>SG Untertürkheim</v>
      </c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15"/>
      <c r="AX27" s="216"/>
      <c r="AY27" s="54" t="s">
        <v>16</v>
      </c>
      <c r="AZ27" s="216"/>
      <c r="BA27" s="217"/>
      <c r="BB27" s="218"/>
      <c r="BC27" s="219"/>
      <c r="BD27" s="48"/>
      <c r="BE27" s="50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0"/>
      <c r="BU27" s="51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8"/>
      <c r="B28" s="236">
        <v>3</v>
      </c>
      <c r="C28" s="237"/>
      <c r="D28" s="253">
        <v>0.43263888888888885</v>
      </c>
      <c r="E28" s="254"/>
      <c r="F28" s="254"/>
      <c r="G28" s="254"/>
      <c r="H28" s="255"/>
      <c r="I28" s="261" t="str">
        <f>$Q$20</f>
        <v>SC Staaken</v>
      </c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63" t="s">
        <v>17</v>
      </c>
      <c r="AC28" s="261" t="str">
        <f>$Q$21</f>
        <v>SV Bergfried Leverkusen I</v>
      </c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50"/>
      <c r="AX28" s="251"/>
      <c r="AY28" s="63" t="s">
        <v>16</v>
      </c>
      <c r="AZ28" s="251"/>
      <c r="BA28" s="252"/>
      <c r="BB28" s="256"/>
      <c r="BC28" s="257"/>
      <c r="BD28" s="48"/>
      <c r="BE28" s="50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0"/>
      <c r="BU28" s="51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8"/>
      <c r="B29" s="208">
        <v>1</v>
      </c>
      <c r="C29" s="209"/>
      <c r="D29" s="258">
        <v>0.46458333333333335</v>
      </c>
      <c r="E29" s="259"/>
      <c r="F29" s="259"/>
      <c r="G29" s="259"/>
      <c r="H29" s="260"/>
      <c r="I29" s="220" t="str">
        <f>$Q$16</f>
        <v>FC Schalke 04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53" t="s">
        <v>17</v>
      </c>
      <c r="AC29" s="220" t="str">
        <f>$Q$18</f>
        <v>RW Essen</v>
      </c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12"/>
      <c r="AX29" s="213"/>
      <c r="AY29" s="53" t="s">
        <v>16</v>
      </c>
      <c r="AZ29" s="213"/>
      <c r="BA29" s="214"/>
      <c r="BB29" s="210"/>
      <c r="BC29" s="211"/>
      <c r="BD29" s="48"/>
      <c r="BE29" s="50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0"/>
      <c r="BU29" s="51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8"/>
      <c r="B30" s="221">
        <v>2</v>
      </c>
      <c r="C30" s="222"/>
      <c r="D30" s="223">
        <v>0.46458333333333335</v>
      </c>
      <c r="E30" s="224"/>
      <c r="F30" s="224"/>
      <c r="G30" s="224"/>
      <c r="H30" s="225"/>
      <c r="I30" s="262" t="str">
        <f>$Q$17</f>
        <v>FC Midtjylland (DK)</v>
      </c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54" t="s">
        <v>17</v>
      </c>
      <c r="AC30" s="262" t="str">
        <f>$Q$20</f>
        <v>SC Staaken</v>
      </c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15"/>
      <c r="AX30" s="216"/>
      <c r="AY30" s="54" t="s">
        <v>16</v>
      </c>
      <c r="AZ30" s="216"/>
      <c r="BA30" s="217"/>
      <c r="BB30" s="218"/>
      <c r="BC30" s="219"/>
      <c r="BD30" s="48"/>
      <c r="BE30" s="50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0"/>
      <c r="BU30" s="51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8"/>
      <c r="B31" s="236">
        <v>3</v>
      </c>
      <c r="C31" s="237"/>
      <c r="D31" s="253">
        <v>0.46458333333333335</v>
      </c>
      <c r="E31" s="254"/>
      <c r="F31" s="254"/>
      <c r="G31" s="254"/>
      <c r="H31" s="255"/>
      <c r="I31" s="261" t="str">
        <f>$Q$19</f>
        <v>SG Untertürkheim</v>
      </c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63" t="s">
        <v>17</v>
      </c>
      <c r="AC31" s="261" t="str">
        <f>$Q$21</f>
        <v>SV Bergfried Leverkusen I</v>
      </c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50"/>
      <c r="AX31" s="251"/>
      <c r="AY31" s="63" t="s">
        <v>16</v>
      </c>
      <c r="AZ31" s="251"/>
      <c r="BA31" s="252"/>
      <c r="BB31" s="256"/>
      <c r="BC31" s="257"/>
      <c r="BD31" s="48"/>
      <c r="BE31" s="50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0"/>
      <c r="BU31" s="51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8"/>
      <c r="B32" s="208">
        <v>1</v>
      </c>
      <c r="C32" s="209"/>
      <c r="D32" s="258">
        <v>0.49652777777777773</v>
      </c>
      <c r="E32" s="259"/>
      <c r="F32" s="259"/>
      <c r="G32" s="259"/>
      <c r="H32" s="260"/>
      <c r="I32" s="220" t="str">
        <f>$Q$20</f>
        <v>SC Staaken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53" t="s">
        <v>17</v>
      </c>
      <c r="AC32" s="220" t="str">
        <f>$Q$16</f>
        <v>FC Schalke 04</v>
      </c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12"/>
      <c r="AX32" s="213"/>
      <c r="AY32" s="53" t="s">
        <v>16</v>
      </c>
      <c r="AZ32" s="213"/>
      <c r="BA32" s="214"/>
      <c r="BB32" s="210"/>
      <c r="BC32" s="211"/>
      <c r="BD32" s="48"/>
      <c r="BE32" s="50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FC Schalke 04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49"/>
      <c r="BU32" s="51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8"/>
      <c r="B33" s="221">
        <v>2</v>
      </c>
      <c r="C33" s="222"/>
      <c r="D33" s="223">
        <v>0.49652777777777773</v>
      </c>
      <c r="E33" s="224"/>
      <c r="F33" s="224"/>
      <c r="G33" s="224"/>
      <c r="H33" s="225"/>
      <c r="I33" s="262" t="str">
        <f>$Q$17</f>
        <v>FC Midtjylland (DK)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54" t="s">
        <v>17</v>
      </c>
      <c r="AC33" s="262" t="str">
        <f>$Q$19</f>
        <v>SG Untertürkheim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15"/>
      <c r="AX33" s="216"/>
      <c r="AY33" s="54" t="s">
        <v>16</v>
      </c>
      <c r="AZ33" s="216"/>
      <c r="BA33" s="217"/>
      <c r="BB33" s="218"/>
      <c r="BC33" s="219"/>
      <c r="BD33" s="48"/>
      <c r="BE33" s="49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FC Midtjylland (DK)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49"/>
      <c r="BU33" s="51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8"/>
      <c r="B34" s="236">
        <v>3</v>
      </c>
      <c r="C34" s="237"/>
      <c r="D34" s="253">
        <v>0.49652777777777773</v>
      </c>
      <c r="E34" s="254"/>
      <c r="F34" s="254"/>
      <c r="G34" s="254"/>
      <c r="H34" s="255"/>
      <c r="I34" s="263" t="str">
        <f>$Q$21</f>
        <v>SV Bergfried Leverkusen I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63" t="s">
        <v>17</v>
      </c>
      <c r="AC34" s="261" t="str">
        <f>$Q$18</f>
        <v>RW Essen</v>
      </c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50"/>
      <c r="AX34" s="251"/>
      <c r="AY34" s="63" t="s">
        <v>16</v>
      </c>
      <c r="AZ34" s="251"/>
      <c r="BA34" s="252"/>
      <c r="BB34" s="256"/>
      <c r="BC34" s="257"/>
      <c r="BD34" s="48"/>
      <c r="BE34" s="49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RW Essen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49"/>
      <c r="BU34" s="51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8"/>
      <c r="B35" s="208">
        <v>1</v>
      </c>
      <c r="C35" s="209"/>
      <c r="D35" s="258">
        <v>0.5284722222222222</v>
      </c>
      <c r="E35" s="259"/>
      <c r="F35" s="259"/>
      <c r="G35" s="259"/>
      <c r="H35" s="260"/>
      <c r="I35" s="220" t="str">
        <f>$Q$16</f>
        <v>FC Schalke 04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53" t="s">
        <v>17</v>
      </c>
      <c r="AC35" s="220" t="str">
        <f>$Q$19</f>
        <v>SG Untertürkheim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12"/>
      <c r="AX35" s="213"/>
      <c r="AY35" s="53" t="s">
        <v>16</v>
      </c>
      <c r="AZ35" s="213"/>
      <c r="BA35" s="214"/>
      <c r="BB35" s="210"/>
      <c r="BC35" s="211"/>
      <c r="BD35" s="48"/>
      <c r="BE35" s="49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SG Untertürkheim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49"/>
      <c r="BU35" s="51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8"/>
      <c r="B36" s="221">
        <v>2</v>
      </c>
      <c r="C36" s="222"/>
      <c r="D36" s="223">
        <v>0.5284722222222222</v>
      </c>
      <c r="E36" s="224"/>
      <c r="F36" s="224"/>
      <c r="G36" s="224"/>
      <c r="H36" s="225"/>
      <c r="I36" s="262" t="str">
        <f>$Q$21</f>
        <v>SV Bergfried Leverkusen I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54" t="s">
        <v>17</v>
      </c>
      <c r="AC36" s="262" t="str">
        <f>$Q$17</f>
        <v>FC Midtjylland (DK)</v>
      </c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15"/>
      <c r="AX36" s="216"/>
      <c r="AY36" s="54" t="s">
        <v>16</v>
      </c>
      <c r="AZ36" s="216"/>
      <c r="BA36" s="217"/>
      <c r="BB36" s="218"/>
      <c r="BC36" s="219"/>
      <c r="BD36" s="48"/>
      <c r="BE36" s="49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SC Staaken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49"/>
      <c r="BU36" s="51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8"/>
      <c r="B37" s="236">
        <v>3</v>
      </c>
      <c r="C37" s="237"/>
      <c r="D37" s="253">
        <v>0.5284722222222222</v>
      </c>
      <c r="E37" s="254"/>
      <c r="F37" s="254"/>
      <c r="G37" s="254"/>
      <c r="H37" s="255"/>
      <c r="I37" s="261" t="str">
        <f>$Q$18</f>
        <v>RW Essen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63" t="s">
        <v>17</v>
      </c>
      <c r="AC37" s="261" t="str">
        <f>$Q$20</f>
        <v>SC Staaken</v>
      </c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50"/>
      <c r="AX37" s="251"/>
      <c r="AY37" s="63" t="s">
        <v>16</v>
      </c>
      <c r="AZ37" s="251"/>
      <c r="BA37" s="252"/>
      <c r="BB37" s="256"/>
      <c r="BC37" s="257"/>
      <c r="BD37" s="48"/>
      <c r="BE37" s="49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SV Bergfried Leverkusen I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49"/>
      <c r="BU37" s="51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8"/>
      <c r="B38" s="248">
        <v>1</v>
      </c>
      <c r="C38" s="249"/>
      <c r="D38" s="269">
        <v>0.5604166666666667</v>
      </c>
      <c r="E38" s="270"/>
      <c r="F38" s="270"/>
      <c r="G38" s="270"/>
      <c r="H38" s="271"/>
      <c r="I38" s="272" t="str">
        <f>$Q$21</f>
        <v>SV Bergfried Leverkusen I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62" t="s">
        <v>17</v>
      </c>
      <c r="AC38" s="272" t="str">
        <f>$Q$16</f>
        <v>FC Schalke 04</v>
      </c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64"/>
      <c r="AX38" s="265"/>
      <c r="AY38" s="62" t="s">
        <v>16</v>
      </c>
      <c r="AZ38" s="265"/>
      <c r="BA38" s="266"/>
      <c r="BB38" s="267"/>
      <c r="BC38" s="268"/>
      <c r="BD38" s="48"/>
      <c r="BE38" s="49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9"/>
      <c r="BU38" s="51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8"/>
      <c r="B39" s="221">
        <v>2</v>
      </c>
      <c r="C39" s="222"/>
      <c r="D39" s="223">
        <v>0.5604166666666667</v>
      </c>
      <c r="E39" s="224"/>
      <c r="F39" s="224"/>
      <c r="G39" s="224"/>
      <c r="H39" s="225"/>
      <c r="I39" s="262" t="str">
        <f>$Q$17</f>
        <v>FC Midtjylland (DK)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54" t="s">
        <v>17</v>
      </c>
      <c r="AC39" s="262" t="str">
        <f>$Q$18</f>
        <v>RW Essen</v>
      </c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15"/>
      <c r="AX39" s="216"/>
      <c r="AY39" s="54" t="s">
        <v>16</v>
      </c>
      <c r="AZ39" s="216"/>
      <c r="BA39" s="217"/>
      <c r="BB39" s="218"/>
      <c r="BC39" s="219"/>
      <c r="BD39" s="48"/>
      <c r="BE39" s="49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9"/>
      <c r="BU39" s="51"/>
      <c r="BV39" s="7"/>
      <c r="CB39" s="7"/>
    </row>
    <row r="40" spans="1:80" s="2" customFormat="1" ht="18" customHeight="1" thickBot="1">
      <c r="A40" s="48"/>
      <c r="B40" s="246">
        <v>3</v>
      </c>
      <c r="C40" s="247"/>
      <c r="D40" s="253">
        <v>0.5604166666666667</v>
      </c>
      <c r="E40" s="254"/>
      <c r="F40" s="254"/>
      <c r="G40" s="254"/>
      <c r="H40" s="255"/>
      <c r="I40" s="273" t="str">
        <f>$Q$19</f>
        <v>SG Untertürkheim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55" t="s">
        <v>17</v>
      </c>
      <c r="AC40" s="273" t="str">
        <f>$Q$20</f>
        <v>SC Staaken</v>
      </c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75"/>
      <c r="AY40" s="55" t="s">
        <v>16</v>
      </c>
      <c r="AZ40" s="275"/>
      <c r="BA40" s="276"/>
      <c r="BB40" s="280"/>
      <c r="BC40" s="281"/>
      <c r="BD40" s="48"/>
      <c r="BE40" s="49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9"/>
      <c r="BU40" s="51"/>
      <c r="BV40" s="7"/>
      <c r="CB40" s="7"/>
    </row>
    <row r="41" spans="1:80" s="2" customFormat="1" ht="11.25" customHeight="1">
      <c r="A41" s="4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8"/>
      <c r="BE41" s="49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9"/>
      <c r="BU41" s="51"/>
      <c r="BV41" s="7"/>
      <c r="CB41" s="7"/>
    </row>
    <row r="42" spans="1:80" s="2" customFormat="1" ht="18" customHeight="1">
      <c r="A42" s="48"/>
      <c r="B42" s="32"/>
      <c r="C42" s="45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8"/>
      <c r="BE42" s="49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9"/>
      <c r="BU42" s="51"/>
      <c r="BV42" s="7"/>
      <c r="CB42" s="7"/>
    </row>
    <row r="43" spans="1:80" s="2" customFormat="1" ht="6" customHeight="1" thickBot="1">
      <c r="A43" s="4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8"/>
      <c r="BE43" s="49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9"/>
      <c r="BU43" s="51"/>
      <c r="BV43" s="7"/>
      <c r="CB43" s="7"/>
    </row>
    <row r="44" spans="1:80" s="2" customFormat="1" ht="18" customHeight="1" thickBot="1">
      <c r="A44" s="48"/>
      <c r="B44" s="32"/>
      <c r="C44" s="32"/>
      <c r="D44" s="32"/>
      <c r="E44" s="32"/>
      <c r="F44" s="32"/>
      <c r="G44" s="32"/>
      <c r="H44" s="32"/>
      <c r="I44" s="279" t="s">
        <v>27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0" t="s">
        <v>26</v>
      </c>
      <c r="AJ44" s="241"/>
      <c r="AK44" s="242"/>
      <c r="AL44" s="241" t="s">
        <v>19</v>
      </c>
      <c r="AM44" s="241"/>
      <c r="AN44" s="241"/>
      <c r="AO44" s="240" t="s">
        <v>20</v>
      </c>
      <c r="AP44" s="241"/>
      <c r="AQ44" s="241"/>
      <c r="AR44" s="241"/>
      <c r="AS44" s="242"/>
      <c r="AT44" s="241" t="s">
        <v>21</v>
      </c>
      <c r="AU44" s="241"/>
      <c r="AV44" s="282"/>
      <c r="AW44" s="32"/>
      <c r="AX44" s="32"/>
      <c r="AY44" s="32"/>
      <c r="AZ44" s="32"/>
      <c r="BA44" s="32"/>
      <c r="BB44" s="32"/>
      <c r="BC44" s="32"/>
      <c r="BD44" s="48"/>
      <c r="BE44" s="49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9"/>
      <c r="BU44" s="51"/>
      <c r="BV44" s="7"/>
      <c r="BW44" s="7"/>
      <c r="BX44" s="7"/>
      <c r="BY44" s="7"/>
      <c r="BZ44" s="7"/>
      <c r="CA44" s="7"/>
      <c r="CB44" s="7"/>
    </row>
    <row r="45" spans="9:72" ht="19.5" customHeight="1">
      <c r="I45" s="296" t="s">
        <v>8</v>
      </c>
      <c r="J45" s="297"/>
      <c r="K45" s="298" t="str">
        <f>$BM$32</f>
        <v>FC Schalke 04</v>
      </c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9">
        <f>$BN$32</f>
        <v>0</v>
      </c>
      <c r="AJ45" s="300"/>
      <c r="AK45" s="301"/>
      <c r="AL45" s="300">
        <f>$BO$32</f>
        <v>0</v>
      </c>
      <c r="AM45" s="300"/>
      <c r="AN45" s="300"/>
      <c r="AO45" s="299">
        <f>$BP$32</f>
        <v>0</v>
      </c>
      <c r="AP45" s="300"/>
      <c r="AQ45" s="56" t="s">
        <v>16</v>
      </c>
      <c r="AR45" s="304">
        <f>$BR$32</f>
        <v>0</v>
      </c>
      <c r="AS45" s="305"/>
      <c r="AT45" s="306">
        <f>$BS$32</f>
        <v>0</v>
      </c>
      <c r="AU45" s="306"/>
      <c r="AV45" s="307"/>
      <c r="BE45" s="44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4"/>
    </row>
    <row r="46" spans="9:48" ht="19.5" customHeight="1">
      <c r="I46" s="277" t="s">
        <v>9</v>
      </c>
      <c r="J46" s="278"/>
      <c r="K46" s="288" t="str">
        <f>$BM$33</f>
        <v>FC Midtjylland (DK)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>
        <f>$BN$33</f>
        <v>0</v>
      </c>
      <c r="AJ46" s="290"/>
      <c r="AK46" s="291"/>
      <c r="AL46" s="290">
        <f>$BO$33</f>
        <v>0</v>
      </c>
      <c r="AM46" s="290"/>
      <c r="AN46" s="290"/>
      <c r="AO46" s="289">
        <f>$BP$33</f>
        <v>0</v>
      </c>
      <c r="AP46" s="290"/>
      <c r="AQ46" s="57" t="s">
        <v>16</v>
      </c>
      <c r="AR46" s="290">
        <f>$BR$33</f>
        <v>0</v>
      </c>
      <c r="AS46" s="291"/>
      <c r="AT46" s="302">
        <f>$BS$33</f>
        <v>0</v>
      </c>
      <c r="AU46" s="302"/>
      <c r="AV46" s="303"/>
    </row>
    <row r="47" spans="9:72" ht="19.5" customHeight="1">
      <c r="I47" s="277" t="s">
        <v>10</v>
      </c>
      <c r="J47" s="278"/>
      <c r="K47" s="288" t="str">
        <f>$BM$34</f>
        <v>RW Essen</v>
      </c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9">
        <f>$BN$34</f>
        <v>0</v>
      </c>
      <c r="AJ47" s="290"/>
      <c r="AK47" s="291"/>
      <c r="AL47" s="290">
        <f>$BO$34</f>
        <v>0</v>
      </c>
      <c r="AM47" s="290"/>
      <c r="AN47" s="290"/>
      <c r="AO47" s="289">
        <f>$BP$34</f>
        <v>0</v>
      </c>
      <c r="AP47" s="290"/>
      <c r="AQ47" s="57" t="s">
        <v>16</v>
      </c>
      <c r="AR47" s="290">
        <f>$BR$34</f>
        <v>0</v>
      </c>
      <c r="AS47" s="291"/>
      <c r="AT47" s="302">
        <f>$BS$34</f>
        <v>0</v>
      </c>
      <c r="AU47" s="302"/>
      <c r="AV47" s="303"/>
      <c r="BE47" s="44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4"/>
    </row>
    <row r="48" spans="9:72" ht="19.5" customHeight="1">
      <c r="I48" s="277" t="s">
        <v>11</v>
      </c>
      <c r="J48" s="278"/>
      <c r="K48" s="288" t="str">
        <f>$BM$35</f>
        <v>SG Untertürkheim</v>
      </c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9">
        <f>$BN$35</f>
        <v>0</v>
      </c>
      <c r="AJ48" s="290"/>
      <c r="AK48" s="291"/>
      <c r="AL48" s="290">
        <f>$BO$35</f>
        <v>0</v>
      </c>
      <c r="AM48" s="290"/>
      <c r="AN48" s="290"/>
      <c r="AO48" s="289">
        <f>$BP$35</f>
        <v>0</v>
      </c>
      <c r="AP48" s="290"/>
      <c r="AQ48" s="57" t="s">
        <v>16</v>
      </c>
      <c r="AR48" s="290">
        <f>$BR$35</f>
        <v>0</v>
      </c>
      <c r="AS48" s="291"/>
      <c r="AT48" s="302">
        <f>$BS$35</f>
        <v>0</v>
      </c>
      <c r="AU48" s="302"/>
      <c r="AV48" s="303"/>
      <c r="BE48" s="44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4"/>
    </row>
    <row r="49" spans="1:80" s="4" customFormat="1" ht="19.5" customHeight="1">
      <c r="A49" s="58"/>
      <c r="B49" s="32"/>
      <c r="C49" s="32"/>
      <c r="D49" s="32"/>
      <c r="E49" s="32"/>
      <c r="F49" s="32"/>
      <c r="G49" s="32"/>
      <c r="H49" s="32"/>
      <c r="I49" s="277" t="s">
        <v>12</v>
      </c>
      <c r="J49" s="278"/>
      <c r="K49" s="288" t="str">
        <f>$BM$36</f>
        <v>SC Staaken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9">
        <f>$BN$36</f>
        <v>0</v>
      </c>
      <c r="AJ49" s="290"/>
      <c r="AK49" s="291"/>
      <c r="AL49" s="290">
        <f>$BO$36</f>
        <v>0</v>
      </c>
      <c r="AM49" s="290"/>
      <c r="AN49" s="290"/>
      <c r="AO49" s="289">
        <f>$BP$36</f>
        <v>0</v>
      </c>
      <c r="AP49" s="290"/>
      <c r="AQ49" s="57" t="s">
        <v>16</v>
      </c>
      <c r="AR49" s="290">
        <f>$BR$36</f>
        <v>0</v>
      </c>
      <c r="AS49" s="291"/>
      <c r="AT49" s="302">
        <f>$BS$36</f>
        <v>0</v>
      </c>
      <c r="AU49" s="302"/>
      <c r="AV49" s="303"/>
      <c r="AW49" s="32"/>
      <c r="AX49" s="32"/>
      <c r="AY49" s="32"/>
      <c r="AZ49" s="32"/>
      <c r="BA49" s="32"/>
      <c r="BB49" s="32"/>
      <c r="BC49" s="32"/>
      <c r="BD49" s="58"/>
      <c r="BE49" s="59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9"/>
      <c r="BU49" s="60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286" t="s">
        <v>23</v>
      </c>
      <c r="J50" s="287"/>
      <c r="K50" s="311" t="str">
        <f>$BM$37</f>
        <v>SV Bergfried Leverkusen I</v>
      </c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2">
        <f>$BN$37</f>
        <v>0</v>
      </c>
      <c r="AJ50" s="313"/>
      <c r="AK50" s="314"/>
      <c r="AL50" s="313">
        <f>$BO$37</f>
        <v>0</v>
      </c>
      <c r="AM50" s="313"/>
      <c r="AN50" s="313"/>
      <c r="AO50" s="312">
        <f>$BP$37</f>
        <v>0</v>
      </c>
      <c r="AP50" s="313"/>
      <c r="AQ50" s="61" t="s">
        <v>16</v>
      </c>
      <c r="AR50" s="313">
        <f>$BR$37</f>
        <v>0</v>
      </c>
      <c r="AS50" s="314"/>
      <c r="AT50" s="315">
        <f>$BS$37</f>
        <v>0</v>
      </c>
      <c r="AU50" s="315"/>
      <c r="AV50" s="316"/>
    </row>
    <row r="51" spans="27:30" ht="12.75">
      <c r="AA51" s="48"/>
      <c r="AB51" s="48"/>
      <c r="AC51" s="48"/>
      <c r="AD51" s="48"/>
    </row>
    <row r="52" spans="27:30" ht="12.75">
      <c r="AA52" s="48"/>
      <c r="AB52" s="48"/>
      <c r="AC52" s="48"/>
      <c r="AD52" s="48"/>
    </row>
    <row r="53" spans="27:30" ht="12.75">
      <c r="AA53" s="48"/>
      <c r="AB53" s="48"/>
      <c r="AC53" s="48"/>
      <c r="AD53" s="48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79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B39:C39"/>
    <mergeCell ref="D39:H39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38:C38"/>
    <mergeCell ref="D38:H38"/>
    <mergeCell ref="I38:AA38"/>
    <mergeCell ref="AC38:AV38"/>
    <mergeCell ref="AW38:AX38"/>
    <mergeCell ref="BB39:BC39"/>
    <mergeCell ref="AZ37:BA37"/>
    <mergeCell ref="I39:AA39"/>
    <mergeCell ref="AC39:AV39"/>
    <mergeCell ref="AW39:AX39"/>
    <mergeCell ref="AZ39:BA39"/>
    <mergeCell ref="BB37:BC37"/>
    <mergeCell ref="BB36:BC36"/>
    <mergeCell ref="B35:C35"/>
    <mergeCell ref="D35:H35"/>
    <mergeCell ref="AZ38:BA38"/>
    <mergeCell ref="BB38:BC38"/>
    <mergeCell ref="B37:C37"/>
    <mergeCell ref="D37:H37"/>
    <mergeCell ref="I37:AA37"/>
    <mergeCell ref="AC37:AV37"/>
    <mergeCell ref="AW37:AX37"/>
    <mergeCell ref="B36:C36"/>
    <mergeCell ref="D36:H36"/>
    <mergeCell ref="I36:AA36"/>
    <mergeCell ref="AC36:AV36"/>
    <mergeCell ref="AW36:AX36"/>
    <mergeCell ref="AZ36:BA36"/>
    <mergeCell ref="B34:C34"/>
    <mergeCell ref="D34:H34"/>
    <mergeCell ref="I34:AA34"/>
    <mergeCell ref="AC34:AV34"/>
    <mergeCell ref="AW34:AX34"/>
    <mergeCell ref="BB35:BC35"/>
    <mergeCell ref="AZ33:BA33"/>
    <mergeCell ref="I35:AA35"/>
    <mergeCell ref="AC35:AV35"/>
    <mergeCell ref="AW35:AX35"/>
    <mergeCell ref="AZ35:BA35"/>
    <mergeCell ref="BB33:BC33"/>
    <mergeCell ref="BB32:BC32"/>
    <mergeCell ref="B31:C31"/>
    <mergeCell ref="D31:H31"/>
    <mergeCell ref="AZ34:BA34"/>
    <mergeCell ref="BB34:BC34"/>
    <mergeCell ref="B33:C33"/>
    <mergeCell ref="D33:H33"/>
    <mergeCell ref="I33:AA33"/>
    <mergeCell ref="AC33:AV33"/>
    <mergeCell ref="AW33:AX33"/>
    <mergeCell ref="B32:C32"/>
    <mergeCell ref="D32:H32"/>
    <mergeCell ref="I32:AA32"/>
    <mergeCell ref="AC32:AV32"/>
    <mergeCell ref="AW32:AX32"/>
    <mergeCell ref="AZ32:BA32"/>
    <mergeCell ref="B30:C30"/>
    <mergeCell ref="D30:H30"/>
    <mergeCell ref="I30:AA30"/>
    <mergeCell ref="AC30:AV30"/>
    <mergeCell ref="AW30:AX30"/>
    <mergeCell ref="BB31:BC31"/>
    <mergeCell ref="AZ29:BA29"/>
    <mergeCell ref="I31:AA31"/>
    <mergeCell ref="AC31:AV31"/>
    <mergeCell ref="AW31:AX31"/>
    <mergeCell ref="AZ31:BA31"/>
    <mergeCell ref="BB29:BC29"/>
    <mergeCell ref="BB28:BC28"/>
    <mergeCell ref="B27:C27"/>
    <mergeCell ref="D27:H27"/>
    <mergeCell ref="AZ30:BA30"/>
    <mergeCell ref="BB30:BC30"/>
    <mergeCell ref="B29:C29"/>
    <mergeCell ref="D29:H29"/>
    <mergeCell ref="I29:AA29"/>
    <mergeCell ref="AC29:AV29"/>
    <mergeCell ref="AW29:AX29"/>
    <mergeCell ref="AW25:BA25"/>
    <mergeCell ref="BB25:BC25"/>
    <mergeCell ref="BB26:BC26"/>
    <mergeCell ref="BB27:BC27"/>
    <mergeCell ref="B28:C28"/>
    <mergeCell ref="D28:H28"/>
    <mergeCell ref="I28:AA28"/>
    <mergeCell ref="AC28:AV28"/>
    <mergeCell ref="AW28:AX28"/>
    <mergeCell ref="AZ28:BA28"/>
    <mergeCell ref="AW26:AX26"/>
    <mergeCell ref="AZ26:BA26"/>
    <mergeCell ref="I27:AA27"/>
    <mergeCell ref="AC27:AV27"/>
    <mergeCell ref="AW27:AX27"/>
    <mergeCell ref="AZ27:BA27"/>
    <mergeCell ref="B25:C25"/>
    <mergeCell ref="D25:H25"/>
    <mergeCell ref="I25:AV25"/>
    <mergeCell ref="B26:C26"/>
    <mergeCell ref="D26:H26"/>
    <mergeCell ref="I26:AA26"/>
    <mergeCell ref="AC26:AV26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M6:T6"/>
    <mergeCell ref="Y6:AF6"/>
    <mergeCell ref="H2:AV2"/>
    <mergeCell ref="H3:AV3"/>
    <mergeCell ref="B8:AQ8"/>
    <mergeCell ref="H10:L10"/>
    <mergeCell ref="U10:V10"/>
    <mergeCell ref="X10:AB10"/>
    <mergeCell ref="AL10:AP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B56"/>
  <sheetViews>
    <sheetView zoomScale="112" zoomScaleNormal="112" zoomScalePageLayoutView="0" workbookViewId="0" topLeftCell="A1">
      <selection activeCell="Q18" sqref="Q18:AO18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6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</row>
    <row r="2" spans="1:72" ht="33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64"/>
      <c r="AX2" s="64"/>
      <c r="AY2" s="64"/>
      <c r="AZ2" s="64"/>
      <c r="BA2" s="64"/>
      <c r="BB2" s="64"/>
      <c r="BC2" s="64"/>
      <c r="BD2" s="6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33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69"/>
      <c r="AX3" s="69"/>
      <c r="AY3" s="69"/>
      <c r="AZ3" s="69"/>
      <c r="BA3" s="69"/>
      <c r="BB3" s="69"/>
      <c r="BC3" s="69"/>
      <c r="BD3" s="69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6" t="s">
        <v>0</v>
      </c>
      <c r="M6" s="226" t="s">
        <v>93</v>
      </c>
      <c r="N6" s="226"/>
      <c r="O6" s="226"/>
      <c r="P6" s="226"/>
      <c r="Q6" s="226"/>
      <c r="R6" s="226"/>
      <c r="S6" s="226"/>
      <c r="T6" s="226"/>
      <c r="U6" s="73" t="s">
        <v>1</v>
      </c>
      <c r="V6" s="73"/>
      <c r="W6" s="73"/>
      <c r="X6" s="73"/>
      <c r="Y6" s="227">
        <v>41202</v>
      </c>
      <c r="Z6" s="227"/>
      <c r="AA6" s="227"/>
      <c r="AB6" s="227"/>
      <c r="AC6" s="227"/>
      <c r="AD6" s="227"/>
      <c r="AE6" s="227"/>
      <c r="AF6" s="227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.75">
      <c r="A8" s="73"/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57:80" s="1" customFormat="1" ht="6" customHeight="1"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1" t="s">
        <v>2</v>
      </c>
      <c r="H10" s="235">
        <v>0.59375</v>
      </c>
      <c r="I10" s="235"/>
      <c r="J10" s="235"/>
      <c r="K10" s="235"/>
      <c r="L10" s="235"/>
      <c r="M10" s="42" t="s">
        <v>3</v>
      </c>
      <c r="N10" s="38"/>
      <c r="O10" s="38"/>
      <c r="P10" s="38"/>
      <c r="Q10" s="38"/>
      <c r="R10" s="38"/>
      <c r="S10" s="38"/>
      <c r="T10" s="41" t="s">
        <v>4</v>
      </c>
      <c r="U10" s="228"/>
      <c r="V10" s="228"/>
      <c r="W10" s="43"/>
      <c r="X10" s="229">
        <v>0.013888888888888888</v>
      </c>
      <c r="Y10" s="229"/>
      <c r="Z10" s="229"/>
      <c r="AA10" s="229"/>
      <c r="AB10" s="229"/>
      <c r="AC10" s="42" t="s">
        <v>5</v>
      </c>
      <c r="AD10" s="38"/>
      <c r="AE10" s="38"/>
      <c r="AF10" s="38"/>
      <c r="AG10" s="38"/>
      <c r="AH10" s="38"/>
      <c r="AI10" s="38"/>
      <c r="AJ10" s="38"/>
      <c r="AK10" s="41" t="s">
        <v>6</v>
      </c>
      <c r="AL10" s="229">
        <v>0.0020833333333333333</v>
      </c>
      <c r="AM10" s="229"/>
      <c r="AN10" s="229"/>
      <c r="AO10" s="229"/>
      <c r="AP10" s="229"/>
      <c r="AQ10" s="42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</row>
    <row r="12" spans="57:72" ht="6" customHeight="1">
      <c r="BE12" s="4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</row>
    <row r="13" spans="2:72" ht="12.75">
      <c r="B13" s="45" t="s">
        <v>7</v>
      </c>
      <c r="BE13" s="4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4"/>
    </row>
    <row r="14" spans="57:72" ht="6" customHeight="1" thickBot="1">
      <c r="BE14" s="4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4"/>
    </row>
    <row r="15" spans="15:72" ht="16.5" thickBot="1">
      <c r="O15" s="283" t="s">
        <v>89</v>
      </c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5"/>
      <c r="BE15" s="4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</row>
    <row r="16" spans="15:72" ht="15">
      <c r="O16" s="233" t="s">
        <v>8</v>
      </c>
      <c r="P16" s="234"/>
      <c r="Q16" s="294" t="s">
        <v>51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5"/>
      <c r="BE16" s="4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4"/>
    </row>
    <row r="17" spans="15:72" ht="15">
      <c r="O17" s="233" t="s">
        <v>9</v>
      </c>
      <c r="P17" s="234"/>
      <c r="Q17" s="294" t="s">
        <v>55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5"/>
      <c r="BE17" s="4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</row>
    <row r="18" spans="15:72" ht="15">
      <c r="O18" s="233" t="s">
        <v>10</v>
      </c>
      <c r="P18" s="234"/>
      <c r="Q18" s="294" t="s">
        <v>56</v>
      </c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5"/>
      <c r="BE18" s="4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4"/>
    </row>
    <row r="19" spans="15:72" ht="15">
      <c r="O19" s="233" t="s">
        <v>11</v>
      </c>
      <c r="P19" s="234"/>
      <c r="Q19" s="294" t="s">
        <v>52</v>
      </c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5"/>
      <c r="BE19" s="4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</row>
    <row r="20" spans="15:72" ht="15">
      <c r="O20" s="233" t="s">
        <v>12</v>
      </c>
      <c r="P20" s="234"/>
      <c r="Q20" s="294" t="s">
        <v>54</v>
      </c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5"/>
      <c r="BE20" s="4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4"/>
    </row>
    <row r="21" spans="15:41" ht="15.75" thickBot="1">
      <c r="O21" s="292" t="s">
        <v>23</v>
      </c>
      <c r="P21" s="293"/>
      <c r="Q21" s="231" t="s">
        <v>59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</row>
    <row r="22" spans="15:41" ht="15"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72" ht="12.75">
      <c r="B23" s="45" t="s">
        <v>24</v>
      </c>
      <c r="BE23" s="4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</row>
    <row r="24" spans="57:72" ht="6" customHeight="1" thickBot="1">
      <c r="BE24" s="4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4"/>
    </row>
    <row r="25" spans="1:80" s="2" customFormat="1" ht="16.5" customHeight="1" thickBot="1">
      <c r="A25" s="48"/>
      <c r="B25" s="206" t="s">
        <v>36</v>
      </c>
      <c r="C25" s="207"/>
      <c r="D25" s="240" t="s">
        <v>14</v>
      </c>
      <c r="E25" s="241"/>
      <c r="F25" s="241"/>
      <c r="G25" s="241"/>
      <c r="H25" s="242"/>
      <c r="I25" s="240" t="s">
        <v>15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2"/>
      <c r="AW25" s="240" t="s">
        <v>18</v>
      </c>
      <c r="AX25" s="241"/>
      <c r="AY25" s="241"/>
      <c r="AZ25" s="241"/>
      <c r="BA25" s="242"/>
      <c r="BB25" s="238"/>
      <c r="BC25" s="239"/>
      <c r="BD25" s="48"/>
      <c r="BE25" s="49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0"/>
      <c r="BU25" s="51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2"/>
      <c r="B26" s="208">
        <v>1</v>
      </c>
      <c r="C26" s="209"/>
      <c r="D26" s="243">
        <f>$H$10</f>
        <v>0.59375</v>
      </c>
      <c r="E26" s="244"/>
      <c r="F26" s="244"/>
      <c r="G26" s="244"/>
      <c r="H26" s="245"/>
      <c r="I26" s="220" t="str">
        <f>$Q$16</f>
        <v>1. FC Köln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53" t="s">
        <v>17</v>
      </c>
      <c r="AC26" s="220" t="str">
        <f>$Q$17</f>
        <v>FV Löchgau</v>
      </c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12"/>
      <c r="AX26" s="213"/>
      <c r="AY26" s="53" t="s">
        <v>16</v>
      </c>
      <c r="AZ26" s="213"/>
      <c r="BA26" s="214"/>
      <c r="BB26" s="210"/>
      <c r="BC26" s="211"/>
      <c r="BD26" s="52"/>
      <c r="BE26" s="50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0"/>
      <c r="BU26" s="51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8"/>
      <c r="B27" s="221">
        <v>2</v>
      </c>
      <c r="C27" s="222"/>
      <c r="D27" s="223">
        <v>0.59375</v>
      </c>
      <c r="E27" s="224"/>
      <c r="F27" s="224"/>
      <c r="G27" s="224"/>
      <c r="H27" s="225"/>
      <c r="I27" s="262" t="str">
        <f>$Q$18</f>
        <v>Qualifikant</v>
      </c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54" t="s">
        <v>17</v>
      </c>
      <c r="AC27" s="262" t="str">
        <f>$Q$19</f>
        <v>MSV Duisburg</v>
      </c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15"/>
      <c r="AX27" s="216"/>
      <c r="AY27" s="54" t="s">
        <v>16</v>
      </c>
      <c r="AZ27" s="216"/>
      <c r="BA27" s="217"/>
      <c r="BB27" s="218"/>
      <c r="BC27" s="219"/>
      <c r="BD27" s="48"/>
      <c r="BE27" s="50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0"/>
      <c r="BU27" s="51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8"/>
      <c r="B28" s="236">
        <v>3</v>
      </c>
      <c r="C28" s="237"/>
      <c r="D28" s="253">
        <v>0.59375</v>
      </c>
      <c r="E28" s="254"/>
      <c r="F28" s="254"/>
      <c r="G28" s="254"/>
      <c r="H28" s="255"/>
      <c r="I28" s="261" t="str">
        <f>$Q$20</f>
        <v>RW Erfurt</v>
      </c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63" t="s">
        <v>17</v>
      </c>
      <c r="AC28" s="261" t="str">
        <f>$Q$21</f>
        <v>SV Bergfried Leverkusen II</v>
      </c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50"/>
      <c r="AX28" s="251"/>
      <c r="AY28" s="63" t="s">
        <v>16</v>
      </c>
      <c r="AZ28" s="251"/>
      <c r="BA28" s="252"/>
      <c r="BB28" s="256"/>
      <c r="BC28" s="257"/>
      <c r="BD28" s="48"/>
      <c r="BE28" s="50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0"/>
      <c r="BU28" s="51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8"/>
      <c r="B29" s="208">
        <v>1</v>
      </c>
      <c r="C29" s="209"/>
      <c r="D29" s="258">
        <v>0.6256944444444444</v>
      </c>
      <c r="E29" s="259"/>
      <c r="F29" s="259"/>
      <c r="G29" s="259"/>
      <c r="H29" s="260"/>
      <c r="I29" s="220" t="str">
        <f>$Q$16</f>
        <v>1. FC Köln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53" t="s">
        <v>17</v>
      </c>
      <c r="AC29" s="220" t="str">
        <f>$Q$18</f>
        <v>Qualifikant</v>
      </c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12"/>
      <c r="AX29" s="213"/>
      <c r="AY29" s="53" t="s">
        <v>16</v>
      </c>
      <c r="AZ29" s="213"/>
      <c r="BA29" s="214"/>
      <c r="BB29" s="210"/>
      <c r="BC29" s="211"/>
      <c r="BD29" s="48"/>
      <c r="BE29" s="50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0"/>
      <c r="BU29" s="51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8"/>
      <c r="B30" s="221">
        <v>2</v>
      </c>
      <c r="C30" s="222"/>
      <c r="D30" s="223">
        <v>0.6256944444444444</v>
      </c>
      <c r="E30" s="224"/>
      <c r="F30" s="224"/>
      <c r="G30" s="224"/>
      <c r="H30" s="225"/>
      <c r="I30" s="262" t="str">
        <f>$Q$17</f>
        <v>FV Löchgau</v>
      </c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54" t="s">
        <v>17</v>
      </c>
      <c r="AC30" s="262" t="str">
        <f>$Q$20</f>
        <v>RW Erfurt</v>
      </c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15"/>
      <c r="AX30" s="216"/>
      <c r="AY30" s="54" t="s">
        <v>16</v>
      </c>
      <c r="AZ30" s="216"/>
      <c r="BA30" s="217"/>
      <c r="BB30" s="218"/>
      <c r="BC30" s="219"/>
      <c r="BD30" s="48"/>
      <c r="BE30" s="50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0"/>
      <c r="BU30" s="51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8"/>
      <c r="B31" s="236">
        <v>3</v>
      </c>
      <c r="C31" s="237"/>
      <c r="D31" s="253">
        <v>0.6256944444444444</v>
      </c>
      <c r="E31" s="254"/>
      <c r="F31" s="254"/>
      <c r="G31" s="254"/>
      <c r="H31" s="255"/>
      <c r="I31" s="261" t="str">
        <f>$Q$19</f>
        <v>MSV Duisburg</v>
      </c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63" t="s">
        <v>17</v>
      </c>
      <c r="AC31" s="261" t="str">
        <f>$Q$21</f>
        <v>SV Bergfried Leverkusen II</v>
      </c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50"/>
      <c r="AX31" s="251"/>
      <c r="AY31" s="63" t="s">
        <v>16</v>
      </c>
      <c r="AZ31" s="251"/>
      <c r="BA31" s="252"/>
      <c r="BB31" s="256"/>
      <c r="BC31" s="257"/>
      <c r="BD31" s="48"/>
      <c r="BE31" s="50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0"/>
      <c r="BU31" s="51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8"/>
      <c r="B32" s="208">
        <v>1</v>
      </c>
      <c r="C32" s="209"/>
      <c r="D32" s="258">
        <v>0.6576388888888889</v>
      </c>
      <c r="E32" s="259"/>
      <c r="F32" s="259"/>
      <c r="G32" s="259"/>
      <c r="H32" s="260"/>
      <c r="I32" s="220" t="str">
        <f>$Q$20</f>
        <v>RW Erfurt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53" t="s">
        <v>17</v>
      </c>
      <c r="AC32" s="220" t="str">
        <f>$Q$16</f>
        <v>1. FC Köln</v>
      </c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12"/>
      <c r="AX32" s="213"/>
      <c r="AY32" s="53" t="s">
        <v>16</v>
      </c>
      <c r="AZ32" s="213"/>
      <c r="BA32" s="214"/>
      <c r="BB32" s="210"/>
      <c r="BC32" s="211"/>
      <c r="BD32" s="48"/>
      <c r="BE32" s="50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1. FC Köln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49"/>
      <c r="BU32" s="51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8"/>
      <c r="B33" s="221">
        <v>2</v>
      </c>
      <c r="C33" s="222"/>
      <c r="D33" s="223">
        <v>0.6576388888888889</v>
      </c>
      <c r="E33" s="224"/>
      <c r="F33" s="224"/>
      <c r="G33" s="224"/>
      <c r="H33" s="225"/>
      <c r="I33" s="262" t="str">
        <f>$Q$17</f>
        <v>FV Löchgau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54" t="s">
        <v>17</v>
      </c>
      <c r="AC33" s="262" t="str">
        <f>$Q$19</f>
        <v>MSV Duisburg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15"/>
      <c r="AX33" s="216"/>
      <c r="AY33" s="54" t="s">
        <v>16</v>
      </c>
      <c r="AZ33" s="216"/>
      <c r="BA33" s="217"/>
      <c r="BB33" s="218"/>
      <c r="BC33" s="219"/>
      <c r="BD33" s="48"/>
      <c r="BE33" s="49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FV Löchgau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49"/>
      <c r="BU33" s="51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8"/>
      <c r="B34" s="236">
        <v>3</v>
      </c>
      <c r="C34" s="237"/>
      <c r="D34" s="253">
        <v>0.6576388888888889</v>
      </c>
      <c r="E34" s="254"/>
      <c r="F34" s="254"/>
      <c r="G34" s="254"/>
      <c r="H34" s="255"/>
      <c r="I34" s="263" t="str">
        <f>$Q$21</f>
        <v>SV Bergfried Leverkusen II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63" t="s">
        <v>17</v>
      </c>
      <c r="AC34" s="261" t="str">
        <f>$Q$18</f>
        <v>Qualifikant</v>
      </c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50"/>
      <c r="AX34" s="251"/>
      <c r="AY34" s="63" t="s">
        <v>16</v>
      </c>
      <c r="AZ34" s="251"/>
      <c r="BA34" s="252"/>
      <c r="BB34" s="256"/>
      <c r="BC34" s="257"/>
      <c r="BD34" s="48"/>
      <c r="BE34" s="49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Qualifikant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49"/>
      <c r="BU34" s="51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8"/>
      <c r="B35" s="208">
        <v>1</v>
      </c>
      <c r="C35" s="209"/>
      <c r="D35" s="258">
        <v>0.6895833333333333</v>
      </c>
      <c r="E35" s="259"/>
      <c r="F35" s="259"/>
      <c r="G35" s="259"/>
      <c r="H35" s="260"/>
      <c r="I35" s="220" t="str">
        <f>$Q$16</f>
        <v>1. FC Köln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53" t="s">
        <v>17</v>
      </c>
      <c r="AC35" s="220" t="str">
        <f>$Q$19</f>
        <v>MSV Duisburg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12"/>
      <c r="AX35" s="213"/>
      <c r="AY35" s="53" t="s">
        <v>16</v>
      </c>
      <c r="AZ35" s="213"/>
      <c r="BA35" s="214"/>
      <c r="BB35" s="210"/>
      <c r="BC35" s="211"/>
      <c r="BD35" s="48"/>
      <c r="BE35" s="49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MSV Duisburg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49"/>
      <c r="BU35" s="51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8"/>
      <c r="B36" s="221">
        <v>2</v>
      </c>
      <c r="C36" s="222"/>
      <c r="D36" s="223">
        <v>0.6895833333333333</v>
      </c>
      <c r="E36" s="224"/>
      <c r="F36" s="224"/>
      <c r="G36" s="224"/>
      <c r="H36" s="225"/>
      <c r="I36" s="262" t="str">
        <f>$Q$21</f>
        <v>SV Bergfried Leverkusen II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54" t="s">
        <v>17</v>
      </c>
      <c r="AC36" s="262" t="str">
        <f>$Q$17</f>
        <v>FV Löchgau</v>
      </c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15"/>
      <c r="AX36" s="216"/>
      <c r="AY36" s="54" t="s">
        <v>16</v>
      </c>
      <c r="AZ36" s="216"/>
      <c r="BA36" s="217"/>
      <c r="BB36" s="218"/>
      <c r="BC36" s="219"/>
      <c r="BD36" s="48"/>
      <c r="BE36" s="49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RW Erfurt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49"/>
      <c r="BU36" s="51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8"/>
      <c r="B37" s="236">
        <v>3</v>
      </c>
      <c r="C37" s="237"/>
      <c r="D37" s="253">
        <v>0.6895833333333333</v>
      </c>
      <c r="E37" s="254"/>
      <c r="F37" s="254"/>
      <c r="G37" s="254"/>
      <c r="H37" s="255"/>
      <c r="I37" s="261" t="str">
        <f>$Q$18</f>
        <v>Qualifikant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63" t="s">
        <v>17</v>
      </c>
      <c r="AC37" s="261" t="str">
        <f>$Q$20</f>
        <v>RW Erfurt</v>
      </c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50"/>
      <c r="AX37" s="251"/>
      <c r="AY37" s="63" t="s">
        <v>16</v>
      </c>
      <c r="AZ37" s="251"/>
      <c r="BA37" s="252"/>
      <c r="BB37" s="256"/>
      <c r="BC37" s="257"/>
      <c r="BD37" s="48"/>
      <c r="BE37" s="49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SV Bergfried Leverkusen II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49"/>
      <c r="BU37" s="51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8"/>
      <c r="B38" s="248">
        <v>1</v>
      </c>
      <c r="C38" s="249"/>
      <c r="D38" s="269">
        <v>0.7215277777777778</v>
      </c>
      <c r="E38" s="270"/>
      <c r="F38" s="270"/>
      <c r="G38" s="270"/>
      <c r="H38" s="271"/>
      <c r="I38" s="272" t="str">
        <f>$Q$21</f>
        <v>SV Bergfried Leverkusen II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62" t="s">
        <v>17</v>
      </c>
      <c r="AC38" s="272" t="str">
        <f>$Q$16</f>
        <v>1. FC Köln</v>
      </c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64"/>
      <c r="AX38" s="265"/>
      <c r="AY38" s="62" t="s">
        <v>16</v>
      </c>
      <c r="AZ38" s="265"/>
      <c r="BA38" s="266"/>
      <c r="BB38" s="267"/>
      <c r="BC38" s="268"/>
      <c r="BD38" s="48"/>
      <c r="BE38" s="49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9"/>
      <c r="BU38" s="51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8"/>
      <c r="B39" s="221">
        <v>2</v>
      </c>
      <c r="C39" s="222"/>
      <c r="D39" s="223">
        <v>0.7215277777777778</v>
      </c>
      <c r="E39" s="224"/>
      <c r="F39" s="224"/>
      <c r="G39" s="224"/>
      <c r="H39" s="225"/>
      <c r="I39" s="262" t="str">
        <f>$Q$17</f>
        <v>FV Löchgau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54" t="s">
        <v>17</v>
      </c>
      <c r="AC39" s="262" t="str">
        <f>$Q$18</f>
        <v>Qualifikant</v>
      </c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15"/>
      <c r="AX39" s="216"/>
      <c r="AY39" s="54" t="s">
        <v>16</v>
      </c>
      <c r="AZ39" s="216"/>
      <c r="BA39" s="217"/>
      <c r="BB39" s="218"/>
      <c r="BC39" s="219"/>
      <c r="BD39" s="48"/>
      <c r="BE39" s="49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9"/>
      <c r="BU39" s="51"/>
      <c r="BV39" s="7"/>
      <c r="CB39" s="7"/>
    </row>
    <row r="40" spans="1:80" s="2" customFormat="1" ht="18" customHeight="1" thickBot="1">
      <c r="A40" s="48"/>
      <c r="B40" s="246">
        <v>3</v>
      </c>
      <c r="C40" s="247"/>
      <c r="D40" s="253">
        <v>0.7215277777777778</v>
      </c>
      <c r="E40" s="254"/>
      <c r="F40" s="254"/>
      <c r="G40" s="254"/>
      <c r="H40" s="255"/>
      <c r="I40" s="273" t="str">
        <f>$Q$19</f>
        <v>MSV Duisburg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55" t="s">
        <v>17</v>
      </c>
      <c r="AC40" s="273" t="str">
        <f>$Q$20</f>
        <v>RW Erfurt</v>
      </c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75"/>
      <c r="AY40" s="55" t="s">
        <v>16</v>
      </c>
      <c r="AZ40" s="275"/>
      <c r="BA40" s="276"/>
      <c r="BB40" s="280"/>
      <c r="BC40" s="281"/>
      <c r="BD40" s="48"/>
      <c r="BE40" s="49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9"/>
      <c r="BU40" s="51"/>
      <c r="BV40" s="7"/>
      <c r="CB40" s="7"/>
    </row>
    <row r="41" spans="1:80" s="2" customFormat="1" ht="11.25" customHeight="1">
      <c r="A41" s="4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8"/>
      <c r="BE41" s="49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9"/>
      <c r="BU41" s="51"/>
      <c r="BV41" s="7"/>
      <c r="CB41" s="7"/>
    </row>
    <row r="42" spans="1:80" s="2" customFormat="1" ht="18" customHeight="1">
      <c r="A42" s="48"/>
      <c r="B42" s="32"/>
      <c r="C42" s="45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8"/>
      <c r="BE42" s="49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9"/>
      <c r="BU42" s="51"/>
      <c r="BV42" s="7"/>
      <c r="CB42" s="7"/>
    </row>
    <row r="43" spans="1:80" s="2" customFormat="1" ht="6" customHeight="1" thickBot="1">
      <c r="A43" s="4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8"/>
      <c r="BE43" s="49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9"/>
      <c r="BU43" s="51"/>
      <c r="BV43" s="7"/>
      <c r="CB43" s="7"/>
    </row>
    <row r="44" spans="1:80" s="2" customFormat="1" ht="18" customHeight="1" thickBot="1">
      <c r="A44" s="48"/>
      <c r="B44" s="32"/>
      <c r="C44" s="32"/>
      <c r="D44" s="32"/>
      <c r="E44" s="32"/>
      <c r="F44" s="32"/>
      <c r="G44" s="32"/>
      <c r="H44" s="32"/>
      <c r="I44" s="279" t="s">
        <v>27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0" t="s">
        <v>26</v>
      </c>
      <c r="AJ44" s="241"/>
      <c r="AK44" s="242"/>
      <c r="AL44" s="241" t="s">
        <v>19</v>
      </c>
      <c r="AM44" s="241"/>
      <c r="AN44" s="241"/>
      <c r="AO44" s="240" t="s">
        <v>20</v>
      </c>
      <c r="AP44" s="241"/>
      <c r="AQ44" s="241"/>
      <c r="AR44" s="241"/>
      <c r="AS44" s="242"/>
      <c r="AT44" s="241" t="s">
        <v>21</v>
      </c>
      <c r="AU44" s="241"/>
      <c r="AV44" s="282"/>
      <c r="AW44" s="32"/>
      <c r="AX44" s="32"/>
      <c r="AY44" s="32"/>
      <c r="AZ44" s="32"/>
      <c r="BA44" s="32"/>
      <c r="BB44" s="32"/>
      <c r="BC44" s="32"/>
      <c r="BD44" s="48"/>
      <c r="BE44" s="49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9"/>
      <c r="BU44" s="51"/>
      <c r="BV44" s="7"/>
      <c r="BW44" s="7"/>
      <c r="BX44" s="7"/>
      <c r="BY44" s="7"/>
      <c r="BZ44" s="7"/>
      <c r="CA44" s="7"/>
      <c r="CB44" s="7"/>
    </row>
    <row r="45" spans="9:72" ht="19.5" customHeight="1">
      <c r="I45" s="296" t="s">
        <v>8</v>
      </c>
      <c r="J45" s="297"/>
      <c r="K45" s="298" t="str">
        <f>$BM$32</f>
        <v>1. FC Köln</v>
      </c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9">
        <f>$BN$32</f>
        <v>0</v>
      </c>
      <c r="AJ45" s="300"/>
      <c r="AK45" s="301"/>
      <c r="AL45" s="300">
        <f>$BO$32</f>
        <v>0</v>
      </c>
      <c r="AM45" s="300"/>
      <c r="AN45" s="300"/>
      <c r="AO45" s="299">
        <f>$BP$32</f>
        <v>0</v>
      </c>
      <c r="AP45" s="300"/>
      <c r="AQ45" s="56" t="s">
        <v>16</v>
      </c>
      <c r="AR45" s="304">
        <f>$BR$32</f>
        <v>0</v>
      </c>
      <c r="AS45" s="305"/>
      <c r="AT45" s="306">
        <f>$BS$32</f>
        <v>0</v>
      </c>
      <c r="AU45" s="306"/>
      <c r="AV45" s="307"/>
      <c r="BE45" s="44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4"/>
    </row>
    <row r="46" spans="9:48" ht="19.5" customHeight="1">
      <c r="I46" s="277" t="s">
        <v>9</v>
      </c>
      <c r="J46" s="278"/>
      <c r="K46" s="288" t="str">
        <f>$BM$33</f>
        <v>FV Löchgau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>
        <f>$BN$33</f>
        <v>0</v>
      </c>
      <c r="AJ46" s="290"/>
      <c r="AK46" s="291"/>
      <c r="AL46" s="290">
        <f>$BO$33</f>
        <v>0</v>
      </c>
      <c r="AM46" s="290"/>
      <c r="AN46" s="290"/>
      <c r="AO46" s="289">
        <f>$BP$33</f>
        <v>0</v>
      </c>
      <c r="AP46" s="290"/>
      <c r="AQ46" s="57" t="s">
        <v>16</v>
      </c>
      <c r="AR46" s="290">
        <f>$BR$33</f>
        <v>0</v>
      </c>
      <c r="AS46" s="291"/>
      <c r="AT46" s="302">
        <f>$BS$33</f>
        <v>0</v>
      </c>
      <c r="AU46" s="302"/>
      <c r="AV46" s="303"/>
    </row>
    <row r="47" spans="9:72" ht="19.5" customHeight="1">
      <c r="I47" s="277" t="s">
        <v>10</v>
      </c>
      <c r="J47" s="278"/>
      <c r="K47" s="288" t="str">
        <f>$BM$34</f>
        <v>Qualifikant</v>
      </c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9">
        <f>$BN$34</f>
        <v>0</v>
      </c>
      <c r="AJ47" s="290"/>
      <c r="AK47" s="291"/>
      <c r="AL47" s="290">
        <f>$BO$34</f>
        <v>0</v>
      </c>
      <c r="AM47" s="290"/>
      <c r="AN47" s="290"/>
      <c r="AO47" s="289">
        <f>$BP$34</f>
        <v>0</v>
      </c>
      <c r="AP47" s="290"/>
      <c r="AQ47" s="57" t="s">
        <v>16</v>
      </c>
      <c r="AR47" s="290">
        <f>$BR$34</f>
        <v>0</v>
      </c>
      <c r="AS47" s="291"/>
      <c r="AT47" s="302">
        <f>$BS$34</f>
        <v>0</v>
      </c>
      <c r="AU47" s="302"/>
      <c r="AV47" s="303"/>
      <c r="BE47" s="44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4"/>
    </row>
    <row r="48" spans="9:72" ht="19.5" customHeight="1">
      <c r="I48" s="277" t="s">
        <v>11</v>
      </c>
      <c r="J48" s="278"/>
      <c r="K48" s="288" t="str">
        <f>$BM$35</f>
        <v>MSV Duisburg</v>
      </c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9">
        <f>$BN$35</f>
        <v>0</v>
      </c>
      <c r="AJ48" s="290"/>
      <c r="AK48" s="291"/>
      <c r="AL48" s="290">
        <f>$BO$35</f>
        <v>0</v>
      </c>
      <c r="AM48" s="290"/>
      <c r="AN48" s="290"/>
      <c r="AO48" s="289">
        <f>$BP$35</f>
        <v>0</v>
      </c>
      <c r="AP48" s="290"/>
      <c r="AQ48" s="57" t="s">
        <v>16</v>
      </c>
      <c r="AR48" s="290">
        <f>$BR$35</f>
        <v>0</v>
      </c>
      <c r="AS48" s="291"/>
      <c r="AT48" s="302">
        <f>$BS$35</f>
        <v>0</v>
      </c>
      <c r="AU48" s="302"/>
      <c r="AV48" s="303"/>
      <c r="BE48" s="44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4"/>
    </row>
    <row r="49" spans="1:80" s="4" customFormat="1" ht="19.5" customHeight="1">
      <c r="A49" s="58"/>
      <c r="B49" s="32"/>
      <c r="C49" s="32"/>
      <c r="D49" s="32"/>
      <c r="E49" s="32"/>
      <c r="F49" s="32"/>
      <c r="G49" s="32"/>
      <c r="H49" s="32"/>
      <c r="I49" s="277" t="s">
        <v>12</v>
      </c>
      <c r="J49" s="278"/>
      <c r="K49" s="288" t="str">
        <f>$BM$36</f>
        <v>RW Erfurt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9">
        <f>$BN$36</f>
        <v>0</v>
      </c>
      <c r="AJ49" s="290"/>
      <c r="AK49" s="291"/>
      <c r="AL49" s="290">
        <f>$BO$36</f>
        <v>0</v>
      </c>
      <c r="AM49" s="290"/>
      <c r="AN49" s="290"/>
      <c r="AO49" s="289">
        <f>$BP$36</f>
        <v>0</v>
      </c>
      <c r="AP49" s="290"/>
      <c r="AQ49" s="57" t="s">
        <v>16</v>
      </c>
      <c r="AR49" s="290">
        <f>$BR$36</f>
        <v>0</v>
      </c>
      <c r="AS49" s="291"/>
      <c r="AT49" s="302">
        <f>$BS$36</f>
        <v>0</v>
      </c>
      <c r="AU49" s="302"/>
      <c r="AV49" s="303"/>
      <c r="AW49" s="32"/>
      <c r="AX49" s="32"/>
      <c r="AY49" s="32"/>
      <c r="AZ49" s="32"/>
      <c r="BA49" s="32"/>
      <c r="BB49" s="32"/>
      <c r="BC49" s="32"/>
      <c r="BD49" s="58"/>
      <c r="BE49" s="59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9"/>
      <c r="BU49" s="60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286" t="s">
        <v>23</v>
      </c>
      <c r="J50" s="287"/>
      <c r="K50" s="311" t="str">
        <f>$BM$37</f>
        <v>SV Bergfried Leverkusen II</v>
      </c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2">
        <f>$BN$37</f>
        <v>0</v>
      </c>
      <c r="AJ50" s="313"/>
      <c r="AK50" s="314"/>
      <c r="AL50" s="313">
        <f>$BO$37</f>
        <v>0</v>
      </c>
      <c r="AM50" s="313"/>
      <c r="AN50" s="313"/>
      <c r="AO50" s="312">
        <f>$BP$37</f>
        <v>0</v>
      </c>
      <c r="AP50" s="313"/>
      <c r="AQ50" s="61" t="s">
        <v>16</v>
      </c>
      <c r="AR50" s="313">
        <f>$BR$37</f>
        <v>0</v>
      </c>
      <c r="AS50" s="314"/>
      <c r="AT50" s="315">
        <f>$BS$37</f>
        <v>0</v>
      </c>
      <c r="AU50" s="315"/>
      <c r="AV50" s="316"/>
    </row>
    <row r="51" spans="27:30" ht="12.75">
      <c r="AA51" s="48"/>
      <c r="AB51" s="48"/>
      <c r="AC51" s="48"/>
      <c r="AD51" s="48"/>
    </row>
    <row r="52" spans="27:30" ht="12.75">
      <c r="AA52" s="48"/>
      <c r="AB52" s="48"/>
      <c r="AC52" s="48"/>
      <c r="AD52" s="48"/>
    </row>
    <row r="53" spans="27:30" ht="12.75">
      <c r="AA53" s="48"/>
      <c r="AB53" s="48"/>
      <c r="AC53" s="48"/>
      <c r="AD53" s="48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79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B39:C39"/>
    <mergeCell ref="D39:H39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38:C38"/>
    <mergeCell ref="D38:H38"/>
    <mergeCell ref="I38:AA38"/>
    <mergeCell ref="AC38:AV38"/>
    <mergeCell ref="AW38:AX38"/>
    <mergeCell ref="BB39:BC39"/>
    <mergeCell ref="AZ37:BA37"/>
    <mergeCell ref="I39:AA39"/>
    <mergeCell ref="AC39:AV39"/>
    <mergeCell ref="AW39:AX39"/>
    <mergeCell ref="AZ39:BA39"/>
    <mergeCell ref="BB37:BC37"/>
    <mergeCell ref="BB36:BC36"/>
    <mergeCell ref="B35:C35"/>
    <mergeCell ref="D35:H35"/>
    <mergeCell ref="AZ38:BA38"/>
    <mergeCell ref="BB38:BC38"/>
    <mergeCell ref="B37:C37"/>
    <mergeCell ref="D37:H37"/>
    <mergeCell ref="I37:AA37"/>
    <mergeCell ref="AC37:AV37"/>
    <mergeCell ref="AW37:AX37"/>
    <mergeCell ref="B36:C36"/>
    <mergeCell ref="D36:H36"/>
    <mergeCell ref="I36:AA36"/>
    <mergeCell ref="AC36:AV36"/>
    <mergeCell ref="AW36:AX36"/>
    <mergeCell ref="AZ36:BA36"/>
    <mergeCell ref="B34:C34"/>
    <mergeCell ref="D34:H34"/>
    <mergeCell ref="I34:AA34"/>
    <mergeCell ref="AC34:AV34"/>
    <mergeCell ref="AW34:AX34"/>
    <mergeCell ref="BB35:BC35"/>
    <mergeCell ref="AZ33:BA33"/>
    <mergeCell ref="I35:AA35"/>
    <mergeCell ref="AC35:AV35"/>
    <mergeCell ref="AW35:AX35"/>
    <mergeCell ref="AZ35:BA35"/>
    <mergeCell ref="BB33:BC33"/>
    <mergeCell ref="BB32:BC32"/>
    <mergeCell ref="B31:C31"/>
    <mergeCell ref="D31:H31"/>
    <mergeCell ref="AZ34:BA34"/>
    <mergeCell ref="BB34:BC34"/>
    <mergeCell ref="B33:C33"/>
    <mergeCell ref="D33:H33"/>
    <mergeCell ref="I33:AA33"/>
    <mergeCell ref="AC33:AV33"/>
    <mergeCell ref="AW33:AX33"/>
    <mergeCell ref="B32:C32"/>
    <mergeCell ref="D32:H32"/>
    <mergeCell ref="I32:AA32"/>
    <mergeCell ref="AC32:AV32"/>
    <mergeCell ref="AW32:AX32"/>
    <mergeCell ref="AZ32:BA32"/>
    <mergeCell ref="B30:C30"/>
    <mergeCell ref="D30:H30"/>
    <mergeCell ref="I30:AA30"/>
    <mergeCell ref="AC30:AV30"/>
    <mergeCell ref="AW30:AX30"/>
    <mergeCell ref="BB31:BC31"/>
    <mergeCell ref="AZ29:BA29"/>
    <mergeCell ref="I31:AA31"/>
    <mergeCell ref="AC31:AV31"/>
    <mergeCell ref="AW31:AX31"/>
    <mergeCell ref="AZ31:BA31"/>
    <mergeCell ref="BB29:BC29"/>
    <mergeCell ref="BB28:BC28"/>
    <mergeCell ref="B27:C27"/>
    <mergeCell ref="D27:H27"/>
    <mergeCell ref="AZ30:BA30"/>
    <mergeCell ref="BB30:BC30"/>
    <mergeCell ref="B29:C29"/>
    <mergeCell ref="D29:H29"/>
    <mergeCell ref="I29:AA29"/>
    <mergeCell ref="AC29:AV29"/>
    <mergeCell ref="AW29:AX29"/>
    <mergeCell ref="AW25:BA25"/>
    <mergeCell ref="BB25:BC25"/>
    <mergeCell ref="BB26:BC26"/>
    <mergeCell ref="BB27:BC27"/>
    <mergeCell ref="B28:C28"/>
    <mergeCell ref="D28:H28"/>
    <mergeCell ref="I28:AA28"/>
    <mergeCell ref="AC28:AV28"/>
    <mergeCell ref="AW28:AX28"/>
    <mergeCell ref="AZ28:BA28"/>
    <mergeCell ref="AW26:AX26"/>
    <mergeCell ref="AZ26:BA26"/>
    <mergeCell ref="I27:AA27"/>
    <mergeCell ref="AC27:AV27"/>
    <mergeCell ref="AW27:AX27"/>
    <mergeCell ref="AZ27:BA27"/>
    <mergeCell ref="B25:C25"/>
    <mergeCell ref="D25:H25"/>
    <mergeCell ref="I25:AV25"/>
    <mergeCell ref="B26:C26"/>
    <mergeCell ref="D26:H26"/>
    <mergeCell ref="I26:AA26"/>
    <mergeCell ref="AC26:AV26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M6:T6"/>
    <mergeCell ref="Y6:AF6"/>
    <mergeCell ref="H2:AV2"/>
    <mergeCell ref="H3:AV3"/>
    <mergeCell ref="B8:AQ8"/>
    <mergeCell ref="H10:L10"/>
    <mergeCell ref="U10:V10"/>
    <mergeCell ref="X10:AB10"/>
    <mergeCell ref="AL10:AP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B56"/>
  <sheetViews>
    <sheetView zoomScale="112" zoomScaleNormal="112" zoomScalePageLayoutView="0" workbookViewId="0" topLeftCell="A1">
      <selection activeCell="Q20" sqref="Q20:AO20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6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</row>
    <row r="2" spans="1:72" ht="33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64"/>
      <c r="AX2" s="64"/>
      <c r="AY2" s="64"/>
      <c r="AZ2" s="64"/>
      <c r="BA2" s="64"/>
      <c r="BB2" s="64"/>
      <c r="BC2" s="64"/>
      <c r="BD2" s="6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33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69"/>
      <c r="AX3" s="69"/>
      <c r="AY3" s="69"/>
      <c r="AZ3" s="69"/>
      <c r="BA3" s="69"/>
      <c r="BB3" s="69"/>
      <c r="BC3" s="69"/>
      <c r="BD3" s="69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6" t="s">
        <v>0</v>
      </c>
      <c r="M6" s="226" t="s">
        <v>93</v>
      </c>
      <c r="N6" s="226"/>
      <c r="O6" s="226"/>
      <c r="P6" s="226"/>
      <c r="Q6" s="226"/>
      <c r="R6" s="226"/>
      <c r="S6" s="226"/>
      <c r="T6" s="226"/>
      <c r="U6" s="73" t="s">
        <v>1</v>
      </c>
      <c r="V6" s="73"/>
      <c r="W6" s="73"/>
      <c r="X6" s="73"/>
      <c r="Y6" s="227">
        <v>41202</v>
      </c>
      <c r="Z6" s="227"/>
      <c r="AA6" s="227"/>
      <c r="AB6" s="227"/>
      <c r="AC6" s="227"/>
      <c r="AD6" s="227"/>
      <c r="AE6" s="227"/>
      <c r="AF6" s="227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.75">
      <c r="A8" s="73"/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57:80" s="1" customFormat="1" ht="6" customHeight="1"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1" t="s">
        <v>2</v>
      </c>
      <c r="H10" s="235">
        <v>0.6097222222222222</v>
      </c>
      <c r="I10" s="235"/>
      <c r="J10" s="235"/>
      <c r="K10" s="235"/>
      <c r="L10" s="235"/>
      <c r="M10" s="42" t="s">
        <v>3</v>
      </c>
      <c r="N10" s="38"/>
      <c r="O10" s="38"/>
      <c r="P10" s="38"/>
      <c r="Q10" s="38"/>
      <c r="R10" s="38"/>
      <c r="S10" s="38"/>
      <c r="T10" s="41" t="s">
        <v>4</v>
      </c>
      <c r="U10" s="228"/>
      <c r="V10" s="228"/>
      <c r="W10" s="43"/>
      <c r="X10" s="229">
        <v>0.013888888888888888</v>
      </c>
      <c r="Y10" s="229"/>
      <c r="Z10" s="229"/>
      <c r="AA10" s="229"/>
      <c r="AB10" s="229"/>
      <c r="AC10" s="42" t="s">
        <v>5</v>
      </c>
      <c r="AD10" s="38"/>
      <c r="AE10" s="38"/>
      <c r="AF10" s="38"/>
      <c r="AG10" s="38"/>
      <c r="AH10" s="38"/>
      <c r="AI10" s="38"/>
      <c r="AJ10" s="38"/>
      <c r="AK10" s="41" t="s">
        <v>6</v>
      </c>
      <c r="AL10" s="229">
        <v>0.0020833333333333333</v>
      </c>
      <c r="AM10" s="229"/>
      <c r="AN10" s="229"/>
      <c r="AO10" s="229"/>
      <c r="AP10" s="229"/>
      <c r="AQ10" s="42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</row>
    <row r="12" spans="57:72" ht="6" customHeight="1">
      <c r="BE12" s="4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</row>
    <row r="13" spans="2:72" ht="12.75">
      <c r="B13" s="45" t="s">
        <v>7</v>
      </c>
      <c r="BE13" s="4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4"/>
    </row>
    <row r="14" spans="57:72" ht="6" customHeight="1" thickBot="1">
      <c r="BE14" s="4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4"/>
    </row>
    <row r="15" spans="15:72" ht="16.5" thickBot="1">
      <c r="O15" s="283" t="s">
        <v>90</v>
      </c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5"/>
      <c r="BE15" s="4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</row>
    <row r="16" spans="15:72" ht="15">
      <c r="O16" s="233" t="s">
        <v>8</v>
      </c>
      <c r="P16" s="234"/>
      <c r="Q16" s="294" t="s">
        <v>57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5"/>
      <c r="BE16" s="4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4"/>
    </row>
    <row r="17" spans="15:72" ht="15">
      <c r="O17" s="233" t="s">
        <v>9</v>
      </c>
      <c r="P17" s="234"/>
      <c r="Q17" s="294" t="s">
        <v>61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5"/>
      <c r="BE17" s="4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</row>
    <row r="18" spans="15:72" ht="15">
      <c r="O18" s="233" t="s">
        <v>10</v>
      </c>
      <c r="P18" s="234"/>
      <c r="Q18" s="294" t="s">
        <v>58</v>
      </c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5"/>
      <c r="BE18" s="4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4"/>
    </row>
    <row r="19" spans="15:72" ht="15">
      <c r="O19" s="233" t="s">
        <v>11</v>
      </c>
      <c r="P19" s="234"/>
      <c r="Q19" s="294" t="s">
        <v>60</v>
      </c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5"/>
      <c r="BE19" s="4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</row>
    <row r="20" spans="15:72" ht="15">
      <c r="O20" s="233" t="s">
        <v>12</v>
      </c>
      <c r="P20" s="234"/>
      <c r="Q20" s="317" t="s">
        <v>171</v>
      </c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5"/>
      <c r="BE20" s="4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4"/>
    </row>
    <row r="21" spans="15:41" ht="15.75" thickBot="1">
      <c r="O21" s="292" t="s">
        <v>23</v>
      </c>
      <c r="P21" s="293"/>
      <c r="Q21" s="231" t="s">
        <v>53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2"/>
    </row>
    <row r="22" spans="15:41" ht="15"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72" ht="12.75">
      <c r="B23" s="45" t="s">
        <v>24</v>
      </c>
      <c r="BE23" s="4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</row>
    <row r="24" spans="57:72" ht="6" customHeight="1" thickBot="1">
      <c r="BE24" s="4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4"/>
    </row>
    <row r="25" spans="1:80" s="2" customFormat="1" ht="16.5" customHeight="1" thickBot="1">
      <c r="A25" s="48"/>
      <c r="B25" s="206" t="s">
        <v>36</v>
      </c>
      <c r="C25" s="207"/>
      <c r="D25" s="240" t="s">
        <v>14</v>
      </c>
      <c r="E25" s="241"/>
      <c r="F25" s="241"/>
      <c r="G25" s="241"/>
      <c r="H25" s="242"/>
      <c r="I25" s="240" t="s">
        <v>15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2"/>
      <c r="AW25" s="240" t="s">
        <v>18</v>
      </c>
      <c r="AX25" s="241"/>
      <c r="AY25" s="241"/>
      <c r="AZ25" s="241"/>
      <c r="BA25" s="242"/>
      <c r="BB25" s="238"/>
      <c r="BC25" s="239"/>
      <c r="BD25" s="48"/>
      <c r="BE25" s="49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0"/>
      <c r="BU25" s="51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2"/>
      <c r="B26" s="208">
        <v>1</v>
      </c>
      <c r="C26" s="209"/>
      <c r="D26" s="243">
        <v>0.6097222222222222</v>
      </c>
      <c r="E26" s="244"/>
      <c r="F26" s="244"/>
      <c r="G26" s="244"/>
      <c r="H26" s="245"/>
      <c r="I26" s="220" t="str">
        <f>$Q$16</f>
        <v>FSV Mainz 05</v>
      </c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53" t="s">
        <v>17</v>
      </c>
      <c r="AC26" s="220" t="str">
        <f>$Q$17</f>
        <v>Hallescher FC</v>
      </c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12"/>
      <c r="AX26" s="213"/>
      <c r="AY26" s="53" t="s">
        <v>16</v>
      </c>
      <c r="AZ26" s="213"/>
      <c r="BA26" s="214"/>
      <c r="BB26" s="210"/>
      <c r="BC26" s="211"/>
      <c r="BD26" s="52"/>
      <c r="BE26" s="50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0"/>
      <c r="BU26" s="51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8"/>
      <c r="B27" s="221">
        <v>2</v>
      </c>
      <c r="C27" s="222"/>
      <c r="D27" s="223">
        <v>0.6097222222222222</v>
      </c>
      <c r="E27" s="224"/>
      <c r="F27" s="224"/>
      <c r="G27" s="224"/>
      <c r="H27" s="225"/>
      <c r="I27" s="262" t="str">
        <f>$Q$18</f>
        <v>Fortuna Düsseldorf</v>
      </c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54" t="s">
        <v>17</v>
      </c>
      <c r="AC27" s="262" t="str">
        <f>$Q$19</f>
        <v>TSV Heimerdingen</v>
      </c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15"/>
      <c r="AX27" s="216"/>
      <c r="AY27" s="54" t="s">
        <v>16</v>
      </c>
      <c r="AZ27" s="216"/>
      <c r="BA27" s="217"/>
      <c r="BB27" s="218"/>
      <c r="BC27" s="219"/>
      <c r="BD27" s="48"/>
      <c r="BE27" s="50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0"/>
      <c r="BU27" s="51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8"/>
      <c r="B28" s="236">
        <v>3</v>
      </c>
      <c r="C28" s="237"/>
      <c r="D28" s="253">
        <v>0.6097222222222222</v>
      </c>
      <c r="E28" s="254"/>
      <c r="F28" s="254"/>
      <c r="G28" s="254"/>
      <c r="H28" s="255"/>
      <c r="I28" s="261" t="str">
        <f>$Q$20</f>
        <v>SC Fortuna Köln</v>
      </c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63" t="s">
        <v>17</v>
      </c>
      <c r="AC28" s="261" t="str">
        <f>$Q$21</f>
        <v>FC Remscheid</v>
      </c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50"/>
      <c r="AX28" s="251"/>
      <c r="AY28" s="63" t="s">
        <v>16</v>
      </c>
      <c r="AZ28" s="251"/>
      <c r="BA28" s="252"/>
      <c r="BB28" s="256"/>
      <c r="BC28" s="257"/>
      <c r="BD28" s="48"/>
      <c r="BE28" s="50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0"/>
      <c r="BU28" s="51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8"/>
      <c r="B29" s="208">
        <v>1</v>
      </c>
      <c r="C29" s="209"/>
      <c r="D29" s="258">
        <v>0.6416666666666667</v>
      </c>
      <c r="E29" s="259"/>
      <c r="F29" s="259"/>
      <c r="G29" s="259"/>
      <c r="H29" s="260"/>
      <c r="I29" s="220" t="str">
        <f>$Q$16</f>
        <v>FSV Mainz 05</v>
      </c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53" t="s">
        <v>17</v>
      </c>
      <c r="AC29" s="220" t="str">
        <f>$Q$18</f>
        <v>Fortuna Düsseldorf</v>
      </c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12"/>
      <c r="AX29" s="213"/>
      <c r="AY29" s="53" t="s">
        <v>16</v>
      </c>
      <c r="AZ29" s="213"/>
      <c r="BA29" s="214"/>
      <c r="BB29" s="210"/>
      <c r="BC29" s="211"/>
      <c r="BD29" s="48"/>
      <c r="BE29" s="50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0"/>
      <c r="BU29" s="51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8"/>
      <c r="B30" s="221">
        <v>2</v>
      </c>
      <c r="C30" s="222"/>
      <c r="D30" s="223">
        <v>0.6416666666666667</v>
      </c>
      <c r="E30" s="224"/>
      <c r="F30" s="224"/>
      <c r="G30" s="224"/>
      <c r="H30" s="225"/>
      <c r="I30" s="262" t="str">
        <f>$Q$17</f>
        <v>Hallescher FC</v>
      </c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54" t="s">
        <v>17</v>
      </c>
      <c r="AC30" s="262" t="str">
        <f>$Q$20</f>
        <v>SC Fortuna Köln</v>
      </c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15"/>
      <c r="AX30" s="216"/>
      <c r="AY30" s="54" t="s">
        <v>16</v>
      </c>
      <c r="AZ30" s="216"/>
      <c r="BA30" s="217"/>
      <c r="BB30" s="218"/>
      <c r="BC30" s="219"/>
      <c r="BD30" s="48"/>
      <c r="BE30" s="50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0"/>
      <c r="BU30" s="51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8"/>
      <c r="B31" s="236">
        <v>3</v>
      </c>
      <c r="C31" s="237"/>
      <c r="D31" s="253">
        <v>0.6416666666666667</v>
      </c>
      <c r="E31" s="254"/>
      <c r="F31" s="254"/>
      <c r="G31" s="254"/>
      <c r="H31" s="255"/>
      <c r="I31" s="261" t="str">
        <f>$Q$19</f>
        <v>TSV Heimerdingen</v>
      </c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63" t="s">
        <v>17</v>
      </c>
      <c r="AC31" s="261" t="str">
        <f>$Q$21</f>
        <v>FC Remscheid</v>
      </c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50"/>
      <c r="AX31" s="251"/>
      <c r="AY31" s="63" t="s">
        <v>16</v>
      </c>
      <c r="AZ31" s="251"/>
      <c r="BA31" s="252"/>
      <c r="BB31" s="256"/>
      <c r="BC31" s="257"/>
      <c r="BD31" s="48"/>
      <c r="BE31" s="50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0"/>
      <c r="BU31" s="51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8"/>
      <c r="B32" s="208">
        <v>1</v>
      </c>
      <c r="C32" s="209"/>
      <c r="D32" s="258">
        <v>0.6736111111111112</v>
      </c>
      <c r="E32" s="259"/>
      <c r="F32" s="259"/>
      <c r="G32" s="259"/>
      <c r="H32" s="260"/>
      <c r="I32" s="220" t="str">
        <f>$Q$20</f>
        <v>SC Fortuna Köln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53" t="s">
        <v>17</v>
      </c>
      <c r="AC32" s="220" t="str">
        <f>$Q$16</f>
        <v>FSV Mainz 05</v>
      </c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12"/>
      <c r="AX32" s="213"/>
      <c r="AY32" s="53" t="s">
        <v>16</v>
      </c>
      <c r="AZ32" s="213"/>
      <c r="BA32" s="214"/>
      <c r="BB32" s="210"/>
      <c r="BC32" s="211"/>
      <c r="BD32" s="48"/>
      <c r="BE32" s="50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FSV Mainz 05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49"/>
      <c r="BU32" s="51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8"/>
      <c r="B33" s="221">
        <v>2</v>
      </c>
      <c r="C33" s="222"/>
      <c r="D33" s="223">
        <v>0.6736111111111112</v>
      </c>
      <c r="E33" s="224"/>
      <c r="F33" s="224"/>
      <c r="G33" s="224"/>
      <c r="H33" s="225"/>
      <c r="I33" s="262" t="str">
        <f>$Q$17</f>
        <v>Hallescher FC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54" t="s">
        <v>17</v>
      </c>
      <c r="AC33" s="262" t="str">
        <f>$Q$19</f>
        <v>TSV Heimerdingen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15"/>
      <c r="AX33" s="216"/>
      <c r="AY33" s="54" t="s">
        <v>16</v>
      </c>
      <c r="AZ33" s="216"/>
      <c r="BA33" s="217"/>
      <c r="BB33" s="218"/>
      <c r="BC33" s="219"/>
      <c r="BD33" s="48"/>
      <c r="BE33" s="49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Hallescher FC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49"/>
      <c r="BU33" s="51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8"/>
      <c r="B34" s="236">
        <v>3</v>
      </c>
      <c r="C34" s="237"/>
      <c r="D34" s="253">
        <v>0.6736111111111112</v>
      </c>
      <c r="E34" s="254"/>
      <c r="F34" s="254"/>
      <c r="G34" s="254"/>
      <c r="H34" s="255"/>
      <c r="I34" s="263" t="str">
        <f>$Q$21</f>
        <v>FC Remscheid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63" t="s">
        <v>17</v>
      </c>
      <c r="AC34" s="261" t="str">
        <f>$Q$18</f>
        <v>Fortuna Düsseldorf</v>
      </c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50"/>
      <c r="AX34" s="251"/>
      <c r="AY34" s="63" t="s">
        <v>16</v>
      </c>
      <c r="AZ34" s="251"/>
      <c r="BA34" s="252"/>
      <c r="BB34" s="256"/>
      <c r="BC34" s="257"/>
      <c r="BD34" s="48"/>
      <c r="BE34" s="49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Fortuna Düsseldorf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49"/>
      <c r="BU34" s="51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8"/>
      <c r="B35" s="208">
        <v>1</v>
      </c>
      <c r="C35" s="209"/>
      <c r="D35" s="258">
        <v>0.7055555555555556</v>
      </c>
      <c r="E35" s="259"/>
      <c r="F35" s="259"/>
      <c r="G35" s="259"/>
      <c r="H35" s="260"/>
      <c r="I35" s="220" t="str">
        <f>$Q$16</f>
        <v>FSV Mainz 05</v>
      </c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53" t="s">
        <v>17</v>
      </c>
      <c r="AC35" s="220" t="str">
        <f>$Q$19</f>
        <v>TSV Heimerdingen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12"/>
      <c r="AX35" s="213"/>
      <c r="AY35" s="53" t="s">
        <v>16</v>
      </c>
      <c r="AZ35" s="213"/>
      <c r="BA35" s="214"/>
      <c r="BB35" s="210"/>
      <c r="BC35" s="211"/>
      <c r="BD35" s="48"/>
      <c r="BE35" s="49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TSV Heimerdingen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49"/>
      <c r="BU35" s="51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8"/>
      <c r="B36" s="221">
        <v>2</v>
      </c>
      <c r="C36" s="222"/>
      <c r="D36" s="223">
        <v>0.7055555555555556</v>
      </c>
      <c r="E36" s="224"/>
      <c r="F36" s="224"/>
      <c r="G36" s="224"/>
      <c r="H36" s="225"/>
      <c r="I36" s="262" t="str">
        <f>$Q$21</f>
        <v>FC Remscheid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54" t="s">
        <v>17</v>
      </c>
      <c r="AC36" s="262" t="str">
        <f>$Q$17</f>
        <v>Hallescher FC</v>
      </c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15"/>
      <c r="AX36" s="216"/>
      <c r="AY36" s="54" t="s">
        <v>16</v>
      </c>
      <c r="AZ36" s="216"/>
      <c r="BA36" s="217"/>
      <c r="BB36" s="218"/>
      <c r="BC36" s="219"/>
      <c r="BD36" s="48"/>
      <c r="BE36" s="49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SC Fortuna Köln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49"/>
      <c r="BU36" s="51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8"/>
      <c r="B37" s="236">
        <v>3</v>
      </c>
      <c r="C37" s="237"/>
      <c r="D37" s="253">
        <v>0.7055555555555556</v>
      </c>
      <c r="E37" s="254"/>
      <c r="F37" s="254"/>
      <c r="G37" s="254"/>
      <c r="H37" s="255"/>
      <c r="I37" s="261" t="str">
        <f>$Q$18</f>
        <v>Fortuna Düsseldorf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63" t="s">
        <v>17</v>
      </c>
      <c r="AC37" s="261" t="str">
        <f>$Q$20</f>
        <v>SC Fortuna Köln</v>
      </c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50"/>
      <c r="AX37" s="251"/>
      <c r="AY37" s="63" t="s">
        <v>16</v>
      </c>
      <c r="AZ37" s="251"/>
      <c r="BA37" s="252"/>
      <c r="BB37" s="256"/>
      <c r="BC37" s="257"/>
      <c r="BD37" s="48"/>
      <c r="BE37" s="49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FC Remscheid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49"/>
      <c r="BU37" s="51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8"/>
      <c r="B38" s="248">
        <v>1</v>
      </c>
      <c r="C38" s="249"/>
      <c r="D38" s="269">
        <v>0.7374999999999999</v>
      </c>
      <c r="E38" s="270"/>
      <c r="F38" s="270"/>
      <c r="G38" s="270"/>
      <c r="H38" s="271"/>
      <c r="I38" s="272" t="str">
        <f>$Q$21</f>
        <v>FC Remscheid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62" t="s">
        <v>17</v>
      </c>
      <c r="AC38" s="272" t="str">
        <f>$Q$16</f>
        <v>FSV Mainz 05</v>
      </c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64"/>
      <c r="AX38" s="265"/>
      <c r="AY38" s="62" t="s">
        <v>16</v>
      </c>
      <c r="AZ38" s="265"/>
      <c r="BA38" s="266"/>
      <c r="BB38" s="267"/>
      <c r="BC38" s="268"/>
      <c r="BD38" s="48"/>
      <c r="BE38" s="49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9"/>
      <c r="BU38" s="51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8"/>
      <c r="B39" s="221">
        <v>2</v>
      </c>
      <c r="C39" s="222"/>
      <c r="D39" s="223">
        <v>0.7374999999999999</v>
      </c>
      <c r="E39" s="224"/>
      <c r="F39" s="224"/>
      <c r="G39" s="224"/>
      <c r="H39" s="225"/>
      <c r="I39" s="262" t="str">
        <f>$Q$17</f>
        <v>Hallescher FC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54" t="s">
        <v>17</v>
      </c>
      <c r="AC39" s="262" t="str">
        <f>$Q$18</f>
        <v>Fortuna Düsseldorf</v>
      </c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15"/>
      <c r="AX39" s="216"/>
      <c r="AY39" s="54" t="s">
        <v>16</v>
      </c>
      <c r="AZ39" s="216"/>
      <c r="BA39" s="217"/>
      <c r="BB39" s="218"/>
      <c r="BC39" s="219"/>
      <c r="BD39" s="48"/>
      <c r="BE39" s="49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9"/>
      <c r="BU39" s="51"/>
      <c r="BV39" s="7"/>
      <c r="CB39" s="7"/>
    </row>
    <row r="40" spans="1:80" s="2" customFormat="1" ht="18" customHeight="1" thickBot="1">
      <c r="A40" s="48"/>
      <c r="B40" s="246">
        <v>3</v>
      </c>
      <c r="C40" s="247"/>
      <c r="D40" s="253">
        <v>0.7374999999999999</v>
      </c>
      <c r="E40" s="254"/>
      <c r="F40" s="254"/>
      <c r="G40" s="254"/>
      <c r="H40" s="255"/>
      <c r="I40" s="273" t="str">
        <f>$Q$19</f>
        <v>TSV Heimerdingen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55" t="s">
        <v>17</v>
      </c>
      <c r="AC40" s="273" t="str">
        <f>$Q$20</f>
        <v>SC Fortuna Köln</v>
      </c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75"/>
      <c r="AY40" s="55" t="s">
        <v>16</v>
      </c>
      <c r="AZ40" s="275"/>
      <c r="BA40" s="276"/>
      <c r="BB40" s="280"/>
      <c r="BC40" s="281"/>
      <c r="BD40" s="48"/>
      <c r="BE40" s="49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9"/>
      <c r="BU40" s="51"/>
      <c r="BV40" s="7"/>
      <c r="CB40" s="7"/>
    </row>
    <row r="41" spans="1:80" s="2" customFormat="1" ht="11.25" customHeight="1">
      <c r="A41" s="4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8"/>
      <c r="BE41" s="49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9"/>
      <c r="BU41" s="51"/>
      <c r="BV41" s="7"/>
      <c r="CB41" s="7"/>
    </row>
    <row r="42" spans="1:80" s="2" customFormat="1" ht="18" customHeight="1">
      <c r="A42" s="48"/>
      <c r="B42" s="32"/>
      <c r="C42" s="45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8"/>
      <c r="BE42" s="49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9"/>
      <c r="BU42" s="51"/>
      <c r="BV42" s="7"/>
      <c r="CB42" s="7"/>
    </row>
    <row r="43" spans="1:80" s="2" customFormat="1" ht="6" customHeight="1" thickBot="1">
      <c r="A43" s="4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8"/>
      <c r="BE43" s="49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9"/>
      <c r="BU43" s="51"/>
      <c r="BV43" s="7"/>
      <c r="CB43" s="7"/>
    </row>
    <row r="44" spans="1:80" s="2" customFormat="1" ht="18" customHeight="1" thickBot="1">
      <c r="A44" s="48"/>
      <c r="B44" s="32"/>
      <c r="C44" s="32"/>
      <c r="D44" s="32"/>
      <c r="E44" s="32"/>
      <c r="F44" s="32"/>
      <c r="G44" s="32"/>
      <c r="H44" s="32"/>
      <c r="I44" s="279" t="s">
        <v>27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0" t="s">
        <v>26</v>
      </c>
      <c r="AJ44" s="241"/>
      <c r="AK44" s="242"/>
      <c r="AL44" s="241" t="s">
        <v>19</v>
      </c>
      <c r="AM44" s="241"/>
      <c r="AN44" s="241"/>
      <c r="AO44" s="240" t="s">
        <v>20</v>
      </c>
      <c r="AP44" s="241"/>
      <c r="AQ44" s="241"/>
      <c r="AR44" s="241"/>
      <c r="AS44" s="242"/>
      <c r="AT44" s="241" t="s">
        <v>21</v>
      </c>
      <c r="AU44" s="241"/>
      <c r="AV44" s="282"/>
      <c r="AW44" s="32"/>
      <c r="AX44" s="32"/>
      <c r="AY44" s="32"/>
      <c r="AZ44" s="32"/>
      <c r="BA44" s="32"/>
      <c r="BB44" s="32"/>
      <c r="BC44" s="32"/>
      <c r="BD44" s="48"/>
      <c r="BE44" s="49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9"/>
      <c r="BU44" s="51"/>
      <c r="BV44" s="7"/>
      <c r="BW44" s="7"/>
      <c r="BX44" s="7"/>
      <c r="BY44" s="7"/>
      <c r="BZ44" s="7"/>
      <c r="CA44" s="7"/>
      <c r="CB44" s="7"/>
    </row>
    <row r="45" spans="9:72" ht="19.5" customHeight="1">
      <c r="I45" s="296" t="s">
        <v>8</v>
      </c>
      <c r="J45" s="297"/>
      <c r="K45" s="298" t="str">
        <f>$BM$32</f>
        <v>FSV Mainz 05</v>
      </c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9">
        <f>$BN$32</f>
        <v>0</v>
      </c>
      <c r="AJ45" s="300"/>
      <c r="AK45" s="301"/>
      <c r="AL45" s="300">
        <f>$BO$32</f>
        <v>0</v>
      </c>
      <c r="AM45" s="300"/>
      <c r="AN45" s="300"/>
      <c r="AO45" s="299">
        <f>$BP$32</f>
        <v>0</v>
      </c>
      <c r="AP45" s="300"/>
      <c r="AQ45" s="56" t="s">
        <v>16</v>
      </c>
      <c r="AR45" s="304">
        <f>$BR$32</f>
        <v>0</v>
      </c>
      <c r="AS45" s="305"/>
      <c r="AT45" s="306">
        <f>$BS$32</f>
        <v>0</v>
      </c>
      <c r="AU45" s="306"/>
      <c r="AV45" s="307"/>
      <c r="BE45" s="44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4"/>
    </row>
    <row r="46" spans="9:48" ht="19.5" customHeight="1">
      <c r="I46" s="277" t="s">
        <v>9</v>
      </c>
      <c r="J46" s="278"/>
      <c r="K46" s="288" t="str">
        <f>$BM$33</f>
        <v>Hallescher FC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>
        <f>$BN$33</f>
        <v>0</v>
      </c>
      <c r="AJ46" s="290"/>
      <c r="AK46" s="291"/>
      <c r="AL46" s="290">
        <f>$BO$33</f>
        <v>0</v>
      </c>
      <c r="AM46" s="290"/>
      <c r="AN46" s="290"/>
      <c r="AO46" s="289">
        <f>$BP$33</f>
        <v>0</v>
      </c>
      <c r="AP46" s="290"/>
      <c r="AQ46" s="57" t="s">
        <v>16</v>
      </c>
      <c r="AR46" s="290">
        <f>$BR$33</f>
        <v>0</v>
      </c>
      <c r="AS46" s="291"/>
      <c r="AT46" s="302">
        <f>$BS$33</f>
        <v>0</v>
      </c>
      <c r="AU46" s="302"/>
      <c r="AV46" s="303"/>
    </row>
    <row r="47" spans="9:72" ht="19.5" customHeight="1">
      <c r="I47" s="277" t="s">
        <v>10</v>
      </c>
      <c r="J47" s="278"/>
      <c r="K47" s="288" t="str">
        <f>$BM$34</f>
        <v>Fortuna Düsseldorf</v>
      </c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9">
        <f>$BN$34</f>
        <v>0</v>
      </c>
      <c r="AJ47" s="290"/>
      <c r="AK47" s="291"/>
      <c r="AL47" s="290">
        <f>$BO$34</f>
        <v>0</v>
      </c>
      <c r="AM47" s="290"/>
      <c r="AN47" s="290"/>
      <c r="AO47" s="289">
        <f>$BP$34</f>
        <v>0</v>
      </c>
      <c r="AP47" s="290"/>
      <c r="AQ47" s="57" t="s">
        <v>16</v>
      </c>
      <c r="AR47" s="290">
        <f>$BR$34</f>
        <v>0</v>
      </c>
      <c r="AS47" s="291"/>
      <c r="AT47" s="302">
        <f>$BS$34</f>
        <v>0</v>
      </c>
      <c r="AU47" s="302"/>
      <c r="AV47" s="303"/>
      <c r="BE47" s="44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4"/>
    </row>
    <row r="48" spans="9:72" ht="19.5" customHeight="1">
      <c r="I48" s="277" t="s">
        <v>11</v>
      </c>
      <c r="J48" s="278"/>
      <c r="K48" s="288" t="str">
        <f>$BM$35</f>
        <v>TSV Heimerdingen</v>
      </c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9">
        <f>$BN$35</f>
        <v>0</v>
      </c>
      <c r="AJ48" s="290"/>
      <c r="AK48" s="291"/>
      <c r="AL48" s="290">
        <f>$BO$35</f>
        <v>0</v>
      </c>
      <c r="AM48" s="290"/>
      <c r="AN48" s="290"/>
      <c r="AO48" s="289">
        <f>$BP$35</f>
        <v>0</v>
      </c>
      <c r="AP48" s="290"/>
      <c r="AQ48" s="57" t="s">
        <v>16</v>
      </c>
      <c r="AR48" s="290">
        <f>$BR$35</f>
        <v>0</v>
      </c>
      <c r="AS48" s="291"/>
      <c r="AT48" s="302">
        <f>$BS$35</f>
        <v>0</v>
      </c>
      <c r="AU48" s="302"/>
      <c r="AV48" s="303"/>
      <c r="BE48" s="44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4"/>
    </row>
    <row r="49" spans="1:80" s="4" customFormat="1" ht="19.5" customHeight="1">
      <c r="A49" s="58"/>
      <c r="B49" s="32"/>
      <c r="C49" s="32"/>
      <c r="D49" s="32"/>
      <c r="E49" s="32"/>
      <c r="F49" s="32"/>
      <c r="G49" s="32"/>
      <c r="H49" s="32"/>
      <c r="I49" s="277" t="s">
        <v>12</v>
      </c>
      <c r="J49" s="278"/>
      <c r="K49" s="288" t="str">
        <f>$BM$36</f>
        <v>SC Fortuna Köln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9">
        <f>$BN$36</f>
        <v>0</v>
      </c>
      <c r="AJ49" s="290"/>
      <c r="AK49" s="291"/>
      <c r="AL49" s="290">
        <f>$BO$36</f>
        <v>0</v>
      </c>
      <c r="AM49" s="290"/>
      <c r="AN49" s="290"/>
      <c r="AO49" s="289">
        <f>$BP$36</f>
        <v>0</v>
      </c>
      <c r="AP49" s="290"/>
      <c r="AQ49" s="57" t="s">
        <v>16</v>
      </c>
      <c r="AR49" s="290">
        <f>$BR$36</f>
        <v>0</v>
      </c>
      <c r="AS49" s="291"/>
      <c r="AT49" s="302">
        <f>$BS$36</f>
        <v>0</v>
      </c>
      <c r="AU49" s="302"/>
      <c r="AV49" s="303"/>
      <c r="AW49" s="32"/>
      <c r="AX49" s="32"/>
      <c r="AY49" s="32"/>
      <c r="AZ49" s="32"/>
      <c r="BA49" s="32"/>
      <c r="BB49" s="32"/>
      <c r="BC49" s="32"/>
      <c r="BD49" s="58"/>
      <c r="BE49" s="59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9"/>
      <c r="BU49" s="60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286" t="s">
        <v>23</v>
      </c>
      <c r="J50" s="287"/>
      <c r="K50" s="311" t="str">
        <f>$BM$37</f>
        <v>FC Remscheid</v>
      </c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2">
        <f>$BN$37</f>
        <v>0</v>
      </c>
      <c r="AJ50" s="313"/>
      <c r="AK50" s="314"/>
      <c r="AL50" s="313">
        <f>$BO$37</f>
        <v>0</v>
      </c>
      <c r="AM50" s="313"/>
      <c r="AN50" s="313"/>
      <c r="AO50" s="312">
        <f>$BP$37</f>
        <v>0</v>
      </c>
      <c r="AP50" s="313"/>
      <c r="AQ50" s="61" t="s">
        <v>16</v>
      </c>
      <c r="AR50" s="313">
        <f>$BR$37</f>
        <v>0</v>
      </c>
      <c r="AS50" s="314"/>
      <c r="AT50" s="315">
        <f>$BS$37</f>
        <v>0</v>
      </c>
      <c r="AU50" s="315"/>
      <c r="AV50" s="316"/>
    </row>
    <row r="51" spans="27:30" ht="12.75">
      <c r="AA51" s="48"/>
      <c r="AB51" s="48"/>
      <c r="AC51" s="48"/>
      <c r="AD51" s="48"/>
    </row>
    <row r="52" spans="27:30" ht="12.75">
      <c r="AA52" s="48"/>
      <c r="AB52" s="48"/>
      <c r="AC52" s="48"/>
      <c r="AD52" s="48"/>
    </row>
    <row r="53" spans="27:30" ht="12.75">
      <c r="AA53" s="48"/>
      <c r="AB53" s="48"/>
      <c r="AC53" s="48"/>
      <c r="AD53" s="48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79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B39:C39"/>
    <mergeCell ref="D39:H39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38:C38"/>
    <mergeCell ref="D38:H38"/>
    <mergeCell ref="I38:AA38"/>
    <mergeCell ref="AC38:AV38"/>
    <mergeCell ref="AW38:AX38"/>
    <mergeCell ref="BB39:BC39"/>
    <mergeCell ref="AZ37:BA37"/>
    <mergeCell ref="I39:AA39"/>
    <mergeCell ref="AC39:AV39"/>
    <mergeCell ref="AW39:AX39"/>
    <mergeCell ref="AZ39:BA39"/>
    <mergeCell ref="BB37:BC37"/>
    <mergeCell ref="BB36:BC36"/>
    <mergeCell ref="B35:C35"/>
    <mergeCell ref="D35:H35"/>
    <mergeCell ref="AZ38:BA38"/>
    <mergeCell ref="BB38:BC38"/>
    <mergeCell ref="B37:C37"/>
    <mergeCell ref="D37:H37"/>
    <mergeCell ref="I37:AA37"/>
    <mergeCell ref="AC37:AV37"/>
    <mergeCell ref="AW37:AX37"/>
    <mergeCell ref="B36:C36"/>
    <mergeCell ref="D36:H36"/>
    <mergeCell ref="I36:AA36"/>
    <mergeCell ref="AC36:AV36"/>
    <mergeCell ref="AW36:AX36"/>
    <mergeCell ref="AZ36:BA36"/>
    <mergeCell ref="B34:C34"/>
    <mergeCell ref="D34:H34"/>
    <mergeCell ref="I34:AA34"/>
    <mergeCell ref="AC34:AV34"/>
    <mergeCell ref="AW34:AX34"/>
    <mergeCell ref="BB35:BC35"/>
    <mergeCell ref="AZ33:BA33"/>
    <mergeCell ref="I35:AA35"/>
    <mergeCell ref="AC35:AV35"/>
    <mergeCell ref="AW35:AX35"/>
    <mergeCell ref="AZ35:BA35"/>
    <mergeCell ref="BB33:BC33"/>
    <mergeCell ref="BB32:BC32"/>
    <mergeCell ref="B31:C31"/>
    <mergeCell ref="D31:H31"/>
    <mergeCell ref="AZ34:BA34"/>
    <mergeCell ref="BB34:BC34"/>
    <mergeCell ref="B33:C33"/>
    <mergeCell ref="D33:H33"/>
    <mergeCell ref="I33:AA33"/>
    <mergeCell ref="AC33:AV33"/>
    <mergeCell ref="AW33:AX33"/>
    <mergeCell ref="B32:C32"/>
    <mergeCell ref="D32:H32"/>
    <mergeCell ref="I32:AA32"/>
    <mergeCell ref="AC32:AV32"/>
    <mergeCell ref="AW32:AX32"/>
    <mergeCell ref="AZ32:BA32"/>
    <mergeCell ref="B30:C30"/>
    <mergeCell ref="D30:H30"/>
    <mergeCell ref="I30:AA30"/>
    <mergeCell ref="AC30:AV30"/>
    <mergeCell ref="AW30:AX30"/>
    <mergeCell ref="BB31:BC31"/>
    <mergeCell ref="AZ29:BA29"/>
    <mergeCell ref="I31:AA31"/>
    <mergeCell ref="AC31:AV31"/>
    <mergeCell ref="AW31:AX31"/>
    <mergeCell ref="AZ31:BA31"/>
    <mergeCell ref="BB29:BC29"/>
    <mergeCell ref="BB28:BC28"/>
    <mergeCell ref="B27:C27"/>
    <mergeCell ref="D27:H27"/>
    <mergeCell ref="AZ30:BA30"/>
    <mergeCell ref="BB30:BC30"/>
    <mergeCell ref="B29:C29"/>
    <mergeCell ref="D29:H29"/>
    <mergeCell ref="I29:AA29"/>
    <mergeCell ref="AC29:AV29"/>
    <mergeCell ref="AW29:AX29"/>
    <mergeCell ref="AW25:BA25"/>
    <mergeCell ref="BB25:BC25"/>
    <mergeCell ref="BB26:BC26"/>
    <mergeCell ref="BB27:BC27"/>
    <mergeCell ref="B28:C28"/>
    <mergeCell ref="D28:H28"/>
    <mergeCell ref="I28:AA28"/>
    <mergeCell ref="AC28:AV28"/>
    <mergeCell ref="AW28:AX28"/>
    <mergeCell ref="AZ28:BA28"/>
    <mergeCell ref="AW26:AX26"/>
    <mergeCell ref="AZ26:BA26"/>
    <mergeCell ref="I27:AA27"/>
    <mergeCell ref="AC27:AV27"/>
    <mergeCell ref="AW27:AX27"/>
    <mergeCell ref="AZ27:BA27"/>
    <mergeCell ref="B25:C25"/>
    <mergeCell ref="D25:H25"/>
    <mergeCell ref="I25:AV25"/>
    <mergeCell ref="B26:C26"/>
    <mergeCell ref="D26:H26"/>
    <mergeCell ref="I26:AA26"/>
    <mergeCell ref="AC26:AV26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M6:T6"/>
    <mergeCell ref="Y6:AF6"/>
    <mergeCell ref="H2:AV2"/>
    <mergeCell ref="H3:AV3"/>
    <mergeCell ref="B8:AQ8"/>
    <mergeCell ref="H10:L10"/>
    <mergeCell ref="U10:V10"/>
    <mergeCell ref="X10:AB10"/>
    <mergeCell ref="AL10:AP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CY71"/>
  <sheetViews>
    <sheetView showGridLines="0" zoomScale="112" zoomScaleNormal="112" zoomScalePageLayoutView="0" workbookViewId="0" topLeftCell="A10">
      <selection activeCell="D24" sqref="D24:X24"/>
    </sheetView>
  </sheetViews>
  <sheetFormatPr defaultColWidth="1.7109375" defaultRowHeight="12.75"/>
  <cols>
    <col min="1" max="55" width="1.7109375" style="64" customWidth="1"/>
    <col min="56" max="56" width="1.7109375" style="65" customWidth="1"/>
    <col min="57" max="57" width="1.7109375" style="66" customWidth="1"/>
    <col min="58" max="72" width="0" style="66" hidden="1" customWidth="1"/>
    <col min="73" max="73" width="2.28125" style="66" customWidth="1"/>
    <col min="74" max="74" width="1.7109375" style="66" customWidth="1"/>
    <col min="75" max="75" width="2.28125" style="66" customWidth="1"/>
    <col min="76" max="78" width="1.7109375" style="66" customWidth="1"/>
    <col min="79" max="79" width="12.421875" style="66" customWidth="1"/>
    <col min="80" max="80" width="8.00390625" style="66" customWidth="1"/>
    <col min="81" max="81" width="4.140625" style="67" customWidth="1"/>
    <col min="82" max="82" width="1.7109375" style="67" customWidth="1"/>
    <col min="83" max="83" width="4.140625" style="67" customWidth="1"/>
    <col min="84" max="88" width="6.28125" style="67" customWidth="1"/>
    <col min="89" max="90" width="1.7109375" style="67" customWidth="1"/>
    <col min="91" max="103" width="1.7109375" style="65" customWidth="1"/>
    <col min="104" max="16384" width="1.7109375" style="64" customWidth="1"/>
  </cols>
  <sheetData>
    <row r="1" ht="7.5" customHeight="1"/>
    <row r="2" spans="1:48" ht="33" customHeight="1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</row>
    <row r="3" spans="1:90" s="69" customFormat="1" ht="27" customHeight="1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1"/>
      <c r="CD3" s="71"/>
      <c r="CE3" s="71"/>
      <c r="CF3" s="71"/>
      <c r="CG3" s="71"/>
      <c r="CH3" s="71"/>
      <c r="CI3" s="71"/>
      <c r="CJ3" s="71"/>
      <c r="CK3" s="71"/>
      <c r="CL3" s="71"/>
    </row>
    <row r="4" spans="1:90" s="73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5"/>
      <c r="CD4" s="75"/>
      <c r="CE4" s="75"/>
      <c r="CF4" s="75"/>
      <c r="CG4" s="75"/>
      <c r="CH4" s="75"/>
      <c r="CI4" s="75"/>
      <c r="CJ4" s="75"/>
      <c r="CK4" s="75"/>
      <c r="CL4" s="75"/>
    </row>
    <row r="5" spans="57:90" s="73" customFormat="1" ht="6" customHeight="1"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5"/>
      <c r="CD5" s="75"/>
      <c r="CE5" s="75"/>
      <c r="CF5" s="75"/>
      <c r="CG5" s="75"/>
      <c r="CH5" s="75"/>
      <c r="CI5" s="75"/>
      <c r="CJ5" s="75"/>
      <c r="CK5" s="75"/>
      <c r="CL5" s="75"/>
    </row>
    <row r="6" spans="12:90" s="73" customFormat="1" ht="15.75">
      <c r="L6" s="76" t="s">
        <v>0</v>
      </c>
      <c r="M6" s="226" t="s">
        <v>63</v>
      </c>
      <c r="N6" s="226"/>
      <c r="O6" s="226"/>
      <c r="P6" s="226"/>
      <c r="Q6" s="226"/>
      <c r="R6" s="226"/>
      <c r="S6" s="226"/>
      <c r="T6" s="226"/>
      <c r="U6" s="73" t="s">
        <v>1</v>
      </c>
      <c r="Y6" s="227">
        <v>41203</v>
      </c>
      <c r="Z6" s="227"/>
      <c r="AA6" s="227"/>
      <c r="AB6" s="227"/>
      <c r="AC6" s="227"/>
      <c r="AD6" s="227"/>
      <c r="AE6" s="227"/>
      <c r="AF6" s="227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5"/>
      <c r="CD6" s="75"/>
      <c r="CE6" s="75"/>
      <c r="CF6" s="75"/>
      <c r="CG6" s="75"/>
      <c r="CH6" s="75"/>
      <c r="CI6" s="75"/>
      <c r="CJ6" s="75"/>
      <c r="CK6" s="75"/>
      <c r="CL6" s="75"/>
    </row>
    <row r="7" spans="57:90" s="73" customFormat="1" ht="6" customHeight="1"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5"/>
      <c r="CD7" s="75"/>
      <c r="CE7" s="75"/>
      <c r="CF7" s="75"/>
      <c r="CG7" s="75"/>
      <c r="CH7" s="75"/>
      <c r="CI7" s="75"/>
      <c r="CJ7" s="75"/>
      <c r="CK7" s="75"/>
      <c r="CL7" s="75"/>
    </row>
    <row r="8" spans="2:90" s="73" customFormat="1" ht="15.75" customHeight="1"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5"/>
      <c r="CD8" s="75"/>
      <c r="CE8" s="75"/>
      <c r="CF8" s="75"/>
      <c r="CG8" s="75"/>
      <c r="CH8" s="75"/>
      <c r="CI8" s="75"/>
      <c r="CJ8" s="75"/>
      <c r="CK8" s="75"/>
      <c r="CL8" s="75"/>
    </row>
    <row r="9" spans="57:90" s="73" customFormat="1" ht="6" customHeight="1"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5"/>
      <c r="CF9" s="75"/>
      <c r="CG9" s="75"/>
      <c r="CH9" s="75"/>
      <c r="CI9" s="75"/>
      <c r="CJ9" s="75"/>
      <c r="CK9" s="75"/>
      <c r="CL9" s="75"/>
    </row>
    <row r="10" spans="7:90" s="73" customFormat="1" ht="15.75">
      <c r="G10" s="77" t="s">
        <v>2</v>
      </c>
      <c r="H10" s="318">
        <v>0.375</v>
      </c>
      <c r="I10" s="318"/>
      <c r="J10" s="318"/>
      <c r="K10" s="318"/>
      <c r="L10" s="318"/>
      <c r="M10" s="65" t="s">
        <v>3</v>
      </c>
      <c r="T10" s="77" t="s">
        <v>4</v>
      </c>
      <c r="U10" s="319">
        <v>1</v>
      </c>
      <c r="V10" s="319"/>
      <c r="W10" s="78" t="s">
        <v>28</v>
      </c>
      <c r="X10" s="320">
        <v>0.011805555555555555</v>
      </c>
      <c r="Y10" s="320"/>
      <c r="Z10" s="320"/>
      <c r="AA10" s="320"/>
      <c r="AB10" s="320"/>
      <c r="AC10" s="65" t="s">
        <v>5</v>
      </c>
      <c r="AK10" s="77" t="s">
        <v>6</v>
      </c>
      <c r="AL10" s="320">
        <v>0.0020833333333333333</v>
      </c>
      <c r="AM10" s="320"/>
      <c r="AN10" s="320"/>
      <c r="AO10" s="320"/>
      <c r="AP10" s="320"/>
      <c r="AQ10" s="65" t="s">
        <v>5</v>
      </c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5"/>
      <c r="CD10" s="75"/>
      <c r="CE10" s="75"/>
      <c r="CF10" s="75"/>
      <c r="CG10" s="75"/>
      <c r="CH10" s="75"/>
      <c r="CI10" s="75"/>
      <c r="CJ10" s="75"/>
      <c r="CK10" s="75"/>
      <c r="CL10" s="75"/>
    </row>
    <row r="11" ht="9" customHeight="1"/>
    <row r="12" ht="6" customHeight="1"/>
    <row r="13" ht="12.75">
      <c r="B13" s="79" t="s">
        <v>7</v>
      </c>
    </row>
    <row r="14" ht="6" customHeight="1" thickBot="1"/>
    <row r="15" spans="2:55" ht="16.5" thickBot="1">
      <c r="B15" s="321" t="s">
        <v>35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E15" s="321" t="s">
        <v>39</v>
      </c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</row>
    <row r="16" spans="2:55" ht="15">
      <c r="B16" s="322" t="s">
        <v>8</v>
      </c>
      <c r="C16" s="322"/>
      <c r="D16" s="323" t="s">
        <v>65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4"/>
      <c r="Z16" s="324"/>
      <c r="AE16" s="322" t="s">
        <v>8</v>
      </c>
      <c r="AF16" s="322"/>
      <c r="AG16" s="323" t="s">
        <v>66</v>
      </c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4"/>
      <c r="BC16" s="324"/>
    </row>
    <row r="17" spans="2:55" ht="15">
      <c r="B17" s="322" t="s">
        <v>9</v>
      </c>
      <c r="C17" s="322"/>
      <c r="D17" s="323" t="s">
        <v>67</v>
      </c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4"/>
      <c r="Z17" s="324"/>
      <c r="AE17" s="322" t="s">
        <v>9</v>
      </c>
      <c r="AF17" s="322"/>
      <c r="AG17" s="323" t="s">
        <v>68</v>
      </c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4"/>
      <c r="BC17" s="324"/>
    </row>
    <row r="18" spans="2:55" ht="15">
      <c r="B18" s="322" t="s">
        <v>10</v>
      </c>
      <c r="C18" s="322"/>
      <c r="D18" s="323" t="s">
        <v>69</v>
      </c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4"/>
      <c r="Z18" s="324"/>
      <c r="AE18" s="322" t="s">
        <v>10</v>
      </c>
      <c r="AF18" s="322"/>
      <c r="AG18" s="323" t="s">
        <v>70</v>
      </c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4"/>
      <c r="BC18" s="324"/>
    </row>
    <row r="19" spans="2:55" ht="15.75" thickBot="1">
      <c r="B19" s="325" t="s">
        <v>11</v>
      </c>
      <c r="C19" s="325"/>
      <c r="D19" s="326" t="s">
        <v>71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7"/>
      <c r="Z19" s="327"/>
      <c r="AE19" s="325" t="s">
        <v>11</v>
      </c>
      <c r="AF19" s="325"/>
      <c r="AG19" s="326" t="s">
        <v>72</v>
      </c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7"/>
      <c r="BC19" s="327"/>
    </row>
    <row r="20" spans="57:80" ht="6" customHeight="1" thickBot="1"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2:80" ht="16.5" thickBot="1">
      <c r="B21" s="321" t="s">
        <v>38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E21" s="321" t="s">
        <v>37</v>
      </c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</row>
    <row r="22" spans="2:80" ht="15">
      <c r="B22" s="322" t="s">
        <v>8</v>
      </c>
      <c r="C22" s="322"/>
      <c r="D22" s="323" t="s">
        <v>75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4"/>
      <c r="Z22" s="324"/>
      <c r="AE22" s="322" t="s">
        <v>8</v>
      </c>
      <c r="AF22" s="322"/>
      <c r="AG22" s="323" t="s">
        <v>74</v>
      </c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4"/>
      <c r="BC22" s="324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2:80" ht="15">
      <c r="B23" s="322" t="s">
        <v>9</v>
      </c>
      <c r="C23" s="322"/>
      <c r="D23" s="323" t="s">
        <v>73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4"/>
      <c r="Z23" s="324"/>
      <c r="AE23" s="322" t="s">
        <v>9</v>
      </c>
      <c r="AF23" s="322"/>
      <c r="AG23" s="323" t="s">
        <v>76</v>
      </c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4"/>
      <c r="BC23" s="324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2:80" ht="15">
      <c r="B24" s="322" t="s">
        <v>10</v>
      </c>
      <c r="C24" s="322"/>
      <c r="D24" s="323" t="s">
        <v>77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4"/>
      <c r="Z24" s="324"/>
      <c r="AE24" s="322" t="s">
        <v>10</v>
      </c>
      <c r="AF24" s="322"/>
      <c r="AG24" s="323" t="s">
        <v>78</v>
      </c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4"/>
      <c r="BC24" s="324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</row>
    <row r="25" spans="2:80" ht="15.75" thickBot="1">
      <c r="B25" s="325" t="s">
        <v>11</v>
      </c>
      <c r="C25" s="325"/>
      <c r="D25" s="326" t="s">
        <v>79</v>
      </c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7"/>
      <c r="AE25" s="325" t="s">
        <v>11</v>
      </c>
      <c r="AF25" s="325"/>
      <c r="AG25" s="326" t="s">
        <v>80</v>
      </c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7"/>
      <c r="BC25" s="32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</row>
    <row r="27" spans="2:14" ht="12.75">
      <c r="B27" s="79" t="s">
        <v>81</v>
      </c>
      <c r="N27" s="80"/>
    </row>
    <row r="28" ht="6" customHeight="1" thickBot="1"/>
    <row r="29" spans="2:103" s="86" customFormat="1" ht="16.5" customHeight="1" thickBot="1">
      <c r="B29" s="328" t="s">
        <v>13</v>
      </c>
      <c r="C29" s="328"/>
      <c r="D29" s="329" t="s">
        <v>82</v>
      </c>
      <c r="E29" s="329"/>
      <c r="F29" s="329"/>
      <c r="G29" s="329" t="s">
        <v>83</v>
      </c>
      <c r="H29" s="329"/>
      <c r="I29" s="329"/>
      <c r="J29" s="329" t="s">
        <v>14</v>
      </c>
      <c r="K29" s="329"/>
      <c r="L29" s="329"/>
      <c r="M29" s="329"/>
      <c r="N29" s="329"/>
      <c r="O29" s="329" t="s">
        <v>15</v>
      </c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 t="s">
        <v>18</v>
      </c>
      <c r="AX29" s="329"/>
      <c r="AY29" s="329"/>
      <c r="AZ29" s="329"/>
      <c r="BA29" s="329"/>
      <c r="BB29" s="330"/>
      <c r="BC29" s="330"/>
      <c r="BD29" s="81"/>
      <c r="BE29" s="82"/>
      <c r="BF29" s="83"/>
      <c r="BG29" s="84"/>
      <c r="BH29" s="84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</row>
    <row r="30" spans="2:90" s="81" customFormat="1" ht="15.75" customHeight="1">
      <c r="B30" s="331">
        <v>1</v>
      </c>
      <c r="C30" s="331"/>
      <c r="D30" s="332">
        <v>1</v>
      </c>
      <c r="E30" s="332"/>
      <c r="F30" s="332"/>
      <c r="G30" s="332" t="s">
        <v>29</v>
      </c>
      <c r="H30" s="332"/>
      <c r="I30" s="332"/>
      <c r="J30" s="333">
        <f>$H$10</f>
        <v>0.375</v>
      </c>
      <c r="K30" s="333"/>
      <c r="L30" s="333"/>
      <c r="M30" s="333"/>
      <c r="N30" s="333"/>
      <c r="O30" s="334" t="str">
        <f>D16</f>
        <v>1. Gruppe Alpha</v>
      </c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87" t="s">
        <v>17</v>
      </c>
      <c r="AF30" s="335" t="str">
        <f>D17</f>
        <v>4. Gruppe Beta</v>
      </c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6"/>
      <c r="AX30" s="336"/>
      <c r="AY30" s="87" t="s">
        <v>16</v>
      </c>
      <c r="AZ30" s="337"/>
      <c r="BA30" s="337"/>
      <c r="BB30" s="338"/>
      <c r="BC30" s="338"/>
      <c r="BE30" s="85"/>
      <c r="BF30" s="88"/>
      <c r="BG30" s="88"/>
      <c r="BH30" s="88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9" t="str">
        <f aca="true" t="shared" si="0" ref="BU30:BU53">IF(ISBLANK(AZ30),"0",IF(AW30&gt;AZ30,3,IF(AW30=AZ30,1,0)))</f>
        <v>0</v>
      </c>
      <c r="BV30" s="89" t="s">
        <v>16</v>
      </c>
      <c r="BW30" s="89" t="str">
        <f aca="true" t="shared" si="1" ref="BW30:BW53">IF(ISBLANK(AZ30),"0",IF(AZ30&gt;AW30,3,IF(AZ30=AW30,1,0)))</f>
        <v>0</v>
      </c>
      <c r="BX30" s="85"/>
      <c r="BY30" s="85"/>
      <c r="BZ30" s="85"/>
      <c r="CA30" s="90" t="s">
        <v>35</v>
      </c>
      <c r="CB30" s="85" t="s">
        <v>19</v>
      </c>
      <c r="CC30" s="339" t="s">
        <v>20</v>
      </c>
      <c r="CD30" s="339"/>
      <c r="CE30" s="339"/>
      <c r="CF30" s="91" t="s">
        <v>21</v>
      </c>
      <c r="CG30" s="82"/>
      <c r="CH30" s="82"/>
      <c r="CI30" s="82"/>
      <c r="CJ30" s="82"/>
      <c r="CK30" s="82"/>
      <c r="CL30" s="82"/>
    </row>
    <row r="31" spans="2:103" s="86" customFormat="1" ht="15.75" customHeight="1" thickBot="1">
      <c r="B31" s="340">
        <v>2</v>
      </c>
      <c r="C31" s="340"/>
      <c r="D31" s="341">
        <v>2</v>
      </c>
      <c r="E31" s="341"/>
      <c r="F31" s="341"/>
      <c r="G31" s="341" t="s">
        <v>29</v>
      </c>
      <c r="H31" s="341"/>
      <c r="I31" s="341"/>
      <c r="J31" s="342">
        <f>$J$30</f>
        <v>0.375</v>
      </c>
      <c r="K31" s="342"/>
      <c r="L31" s="342"/>
      <c r="M31" s="342"/>
      <c r="N31" s="342"/>
      <c r="O31" s="343" t="str">
        <f>D18</f>
        <v>3. Gruppe Gamma</v>
      </c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92" t="s">
        <v>17</v>
      </c>
      <c r="AF31" s="344" t="str">
        <f>D19</f>
        <v>2. Gruppe Delta</v>
      </c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5"/>
      <c r="AX31" s="345"/>
      <c r="AY31" s="92" t="s">
        <v>16</v>
      </c>
      <c r="AZ31" s="346"/>
      <c r="BA31" s="346"/>
      <c r="BB31" s="347"/>
      <c r="BC31" s="347"/>
      <c r="BD31" s="81"/>
      <c r="BE31" s="85"/>
      <c r="BF31" s="88"/>
      <c r="BG31" s="88"/>
      <c r="BH31" s="88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9" t="str">
        <f t="shared" si="0"/>
        <v>0</v>
      </c>
      <c r="BV31" s="85" t="s">
        <v>16</v>
      </c>
      <c r="BW31" s="89" t="str">
        <f t="shared" si="1"/>
        <v>0</v>
      </c>
      <c r="BX31" s="85"/>
      <c r="BY31" s="85"/>
      <c r="BZ31" s="85"/>
      <c r="CA31" s="85" t="str">
        <f>$D$16</f>
        <v>1. Gruppe Alpha</v>
      </c>
      <c r="CB31" s="89">
        <f>SUM($BU$30+$BW$38+$BU$46)</f>
        <v>0</v>
      </c>
      <c r="CC31" s="82">
        <f>SUM($AW$30+$AZ$38+$AW$46)</f>
        <v>0</v>
      </c>
      <c r="CD31" s="91" t="s">
        <v>16</v>
      </c>
      <c r="CE31" s="93">
        <f>SUM($AZ$30+$AW$38+$AZ$46)</f>
        <v>0</v>
      </c>
      <c r="CF31" s="94">
        <f>SUM(CC31-CE31)</f>
        <v>0</v>
      </c>
      <c r="CG31" s="82"/>
      <c r="CH31" s="82"/>
      <c r="CI31" s="82"/>
      <c r="CJ31" s="82"/>
      <c r="CK31" s="82"/>
      <c r="CL31" s="82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</row>
    <row r="32" spans="2:103" s="86" customFormat="1" ht="15.75" customHeight="1">
      <c r="B32" s="348">
        <v>3</v>
      </c>
      <c r="C32" s="348"/>
      <c r="D32" s="349">
        <v>3</v>
      </c>
      <c r="E32" s="349"/>
      <c r="F32" s="349"/>
      <c r="G32" s="349" t="s">
        <v>30</v>
      </c>
      <c r="H32" s="349"/>
      <c r="I32" s="349"/>
      <c r="J32" s="350">
        <v>0.375</v>
      </c>
      <c r="K32" s="350"/>
      <c r="L32" s="350"/>
      <c r="M32" s="350"/>
      <c r="N32" s="350"/>
      <c r="O32" s="351" t="str">
        <f>AG16</f>
        <v>2. Gruppe Alpha</v>
      </c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95" t="s">
        <v>17</v>
      </c>
      <c r="AF32" s="352" t="str">
        <f>AG17</f>
        <v>1. Gruppe Beta</v>
      </c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3"/>
      <c r="AX32" s="353"/>
      <c r="AY32" s="95" t="s">
        <v>16</v>
      </c>
      <c r="AZ32" s="354"/>
      <c r="BA32" s="354"/>
      <c r="BB32" s="355"/>
      <c r="BC32" s="355"/>
      <c r="BD32" s="81"/>
      <c r="BE32" s="85"/>
      <c r="BF32" s="88"/>
      <c r="BG32" s="88"/>
      <c r="BH32" s="88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9" t="str">
        <f t="shared" si="0"/>
        <v>0</v>
      </c>
      <c r="BV32" s="85" t="s">
        <v>16</v>
      </c>
      <c r="BW32" s="89" t="str">
        <f t="shared" si="1"/>
        <v>0</v>
      </c>
      <c r="BX32" s="85"/>
      <c r="BY32" s="85"/>
      <c r="BZ32" s="85"/>
      <c r="CA32" s="85" t="str">
        <f>$D$17</f>
        <v>4. Gruppe Beta</v>
      </c>
      <c r="CB32" s="89">
        <f>SUM($BW$30+$BU$39+$BU$47)</f>
        <v>0</v>
      </c>
      <c r="CC32" s="82">
        <f>SUM($AZ$30+$AW$39+$AW$47)</f>
        <v>0</v>
      </c>
      <c r="CD32" s="91" t="s">
        <v>16</v>
      </c>
      <c r="CE32" s="93">
        <f>SUM($AW$30+$AZ$39+$AZ$47)</f>
        <v>0</v>
      </c>
      <c r="CF32" s="94">
        <f>SUM(CC32-CE32)</f>
        <v>0</v>
      </c>
      <c r="CG32" s="82"/>
      <c r="CH32" s="82"/>
      <c r="CI32" s="82"/>
      <c r="CJ32" s="82"/>
      <c r="CK32" s="82"/>
      <c r="CL32" s="82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</row>
    <row r="33" spans="2:103" s="86" customFormat="1" ht="15.75" customHeight="1" thickBot="1">
      <c r="B33" s="340">
        <v>4</v>
      </c>
      <c r="C33" s="340"/>
      <c r="D33" s="341">
        <v>1</v>
      </c>
      <c r="E33" s="341"/>
      <c r="F33" s="341"/>
      <c r="G33" s="341" t="s">
        <v>30</v>
      </c>
      <c r="H33" s="341"/>
      <c r="I33" s="341"/>
      <c r="J33" s="356">
        <v>0.3888888888888889</v>
      </c>
      <c r="K33" s="356"/>
      <c r="L33" s="356"/>
      <c r="M33" s="356"/>
      <c r="N33" s="356"/>
      <c r="O33" s="343" t="str">
        <f>AG18</f>
        <v>4. Gruppe Gamma</v>
      </c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92" t="s">
        <v>17</v>
      </c>
      <c r="AF33" s="344" t="str">
        <f>AG19</f>
        <v>3. Gruppe Delta</v>
      </c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5"/>
      <c r="AX33" s="345"/>
      <c r="AY33" s="92" t="s">
        <v>16</v>
      </c>
      <c r="AZ33" s="346"/>
      <c r="BA33" s="346"/>
      <c r="BB33" s="347"/>
      <c r="BC33" s="347"/>
      <c r="BD33" s="81"/>
      <c r="BE33" s="85"/>
      <c r="BF33" s="88"/>
      <c r="BG33" s="88"/>
      <c r="BH33" s="88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9" t="str">
        <f t="shared" si="0"/>
        <v>0</v>
      </c>
      <c r="BV33" s="85" t="s">
        <v>16</v>
      </c>
      <c r="BW33" s="89" t="str">
        <f t="shared" si="1"/>
        <v>0</v>
      </c>
      <c r="BX33" s="85"/>
      <c r="BY33" s="85"/>
      <c r="BZ33" s="85"/>
      <c r="CA33" s="85" t="str">
        <f>$D$18</f>
        <v>3. Gruppe Gamma</v>
      </c>
      <c r="CB33" s="89">
        <f>SUM($BU$31+$BW$39+$BW$46)</f>
        <v>0</v>
      </c>
      <c r="CC33" s="82">
        <f>SUM($AW$31+$AZ$39+$AZ$46)</f>
        <v>0</v>
      </c>
      <c r="CD33" s="91" t="s">
        <v>16</v>
      </c>
      <c r="CE33" s="93">
        <f>SUM($AZ$31+$AW$39+$AW$46)</f>
        <v>0</v>
      </c>
      <c r="CF33" s="94">
        <f>SUM(CC33-CE33)</f>
        <v>0</v>
      </c>
      <c r="CG33" s="82"/>
      <c r="CH33" s="82"/>
      <c r="CI33" s="82"/>
      <c r="CJ33" s="82"/>
      <c r="CK33" s="82"/>
      <c r="CL33" s="82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</row>
    <row r="34" spans="2:103" s="86" customFormat="1" ht="15.75" customHeight="1">
      <c r="B34" s="348">
        <v>5</v>
      </c>
      <c r="C34" s="348"/>
      <c r="D34" s="349">
        <v>2</v>
      </c>
      <c r="E34" s="349"/>
      <c r="F34" s="349"/>
      <c r="G34" s="349" t="s">
        <v>31</v>
      </c>
      <c r="H34" s="349"/>
      <c r="I34" s="349"/>
      <c r="J34" s="350">
        <v>0.3888888888888889</v>
      </c>
      <c r="K34" s="350"/>
      <c r="L34" s="350"/>
      <c r="M34" s="350"/>
      <c r="N34" s="350"/>
      <c r="O34" s="351" t="str">
        <f>D22</f>
        <v>2. Gruppe Beta</v>
      </c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95" t="s">
        <v>17</v>
      </c>
      <c r="AF34" s="352" t="str">
        <f>D23</f>
        <v>3. Gruppe Alpha</v>
      </c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3"/>
      <c r="AX34" s="353"/>
      <c r="AY34" s="95" t="s">
        <v>16</v>
      </c>
      <c r="AZ34" s="354"/>
      <c r="BA34" s="354"/>
      <c r="BB34" s="355"/>
      <c r="BC34" s="355"/>
      <c r="BD34" s="81"/>
      <c r="BE34" s="85"/>
      <c r="BF34" s="88"/>
      <c r="BG34" s="88"/>
      <c r="BH34" s="88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9" t="str">
        <f t="shared" si="0"/>
        <v>0</v>
      </c>
      <c r="BV34" s="85" t="s">
        <v>16</v>
      </c>
      <c r="BW34" s="89" t="str">
        <f t="shared" si="1"/>
        <v>0</v>
      </c>
      <c r="BX34" s="85"/>
      <c r="BY34" s="85"/>
      <c r="BZ34" s="85"/>
      <c r="CA34" s="85" t="str">
        <f>$D$19</f>
        <v>2. Gruppe Delta</v>
      </c>
      <c r="CB34" s="89">
        <f>SUM($BW$31+$BU$38+$BW$47)</f>
        <v>0</v>
      </c>
      <c r="CC34" s="82">
        <f>SUM($AZ$31+$AW$38+$AZ$47)</f>
        <v>0</v>
      </c>
      <c r="CD34" s="91" t="s">
        <v>16</v>
      </c>
      <c r="CE34" s="93">
        <f>SUM($AW$31+$AZ$38+$AW$47)</f>
        <v>0</v>
      </c>
      <c r="CF34" s="94">
        <f>SUM(CC34-CE34)</f>
        <v>0</v>
      </c>
      <c r="CG34" s="82"/>
      <c r="CH34" s="82"/>
      <c r="CI34" s="82"/>
      <c r="CJ34" s="82"/>
      <c r="CK34" s="82"/>
      <c r="CL34" s="82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</row>
    <row r="35" spans="2:103" s="86" customFormat="1" ht="15.75" customHeight="1" thickBot="1">
      <c r="B35" s="340">
        <v>6</v>
      </c>
      <c r="C35" s="340"/>
      <c r="D35" s="341">
        <v>3</v>
      </c>
      <c r="E35" s="341"/>
      <c r="F35" s="341"/>
      <c r="G35" s="341" t="s">
        <v>31</v>
      </c>
      <c r="H35" s="341"/>
      <c r="I35" s="341"/>
      <c r="J35" s="356">
        <f>$J$34</f>
        <v>0.3888888888888889</v>
      </c>
      <c r="K35" s="356"/>
      <c r="L35" s="356"/>
      <c r="M35" s="356"/>
      <c r="N35" s="356"/>
      <c r="O35" s="343" t="str">
        <f>D24</f>
        <v>1. Gruppe Gamma</v>
      </c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92" t="s">
        <v>17</v>
      </c>
      <c r="AF35" s="344" t="str">
        <f>D25</f>
        <v>4. Gruppe Delta</v>
      </c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5"/>
      <c r="AX35" s="345"/>
      <c r="AY35" s="92" t="s">
        <v>16</v>
      </c>
      <c r="AZ35" s="346"/>
      <c r="BA35" s="346"/>
      <c r="BB35" s="347"/>
      <c r="BC35" s="347"/>
      <c r="BD35" s="81"/>
      <c r="BE35" s="85"/>
      <c r="BF35" s="88"/>
      <c r="BG35" s="88"/>
      <c r="BH35" s="88"/>
      <c r="BI35" s="85"/>
      <c r="BJ35" s="85"/>
      <c r="BK35" s="66"/>
      <c r="BL35" s="66"/>
      <c r="BM35" s="66"/>
      <c r="BN35" s="66"/>
      <c r="BO35" s="66"/>
      <c r="BP35" s="66"/>
      <c r="BQ35" s="66"/>
      <c r="BR35" s="66"/>
      <c r="BS35" s="66"/>
      <c r="BT35" s="85"/>
      <c r="BU35" s="89" t="str">
        <f t="shared" si="0"/>
        <v>0</v>
      </c>
      <c r="BV35" s="85" t="s">
        <v>16</v>
      </c>
      <c r="BW35" s="89" t="str">
        <f t="shared" si="1"/>
        <v>0</v>
      </c>
      <c r="BX35" s="85"/>
      <c r="BY35" s="85"/>
      <c r="BZ35" s="85"/>
      <c r="CA35" s="85"/>
      <c r="CB35" s="85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</row>
    <row r="36" spans="2:103" s="86" customFormat="1" ht="15.75" customHeight="1">
      <c r="B36" s="348">
        <v>7</v>
      </c>
      <c r="C36" s="348"/>
      <c r="D36" s="349">
        <v>1</v>
      </c>
      <c r="E36" s="349"/>
      <c r="F36" s="349"/>
      <c r="G36" s="349" t="s">
        <v>32</v>
      </c>
      <c r="H36" s="349"/>
      <c r="I36" s="349"/>
      <c r="J36" s="350">
        <v>0.40277777777777773</v>
      </c>
      <c r="K36" s="350"/>
      <c r="L36" s="350"/>
      <c r="M36" s="350"/>
      <c r="N36" s="350"/>
      <c r="O36" s="351" t="str">
        <f>AG22</f>
        <v>4. Gruppe Alpha</v>
      </c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95" t="s">
        <v>17</v>
      </c>
      <c r="AF36" s="352" t="str">
        <f>AG23</f>
        <v>3. Gruppe Beta</v>
      </c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3"/>
      <c r="AX36" s="353"/>
      <c r="AY36" s="95" t="s">
        <v>16</v>
      </c>
      <c r="AZ36" s="354"/>
      <c r="BA36" s="354"/>
      <c r="BB36" s="355"/>
      <c r="BC36" s="355"/>
      <c r="BD36" s="96"/>
      <c r="BE36" s="85"/>
      <c r="BF36" s="88"/>
      <c r="BG36" s="88"/>
      <c r="BH36" s="88"/>
      <c r="BI36" s="85"/>
      <c r="BJ36" s="85"/>
      <c r="BK36" s="97"/>
      <c r="BL36" s="97"/>
      <c r="BM36" s="98"/>
      <c r="BN36" s="99"/>
      <c r="BO36" s="99"/>
      <c r="BP36" s="100"/>
      <c r="BQ36" s="99"/>
      <c r="BR36" s="101"/>
      <c r="BS36" s="85"/>
      <c r="BT36" s="85"/>
      <c r="BU36" s="89" t="str">
        <f t="shared" si="0"/>
        <v>0</v>
      </c>
      <c r="BV36" s="85" t="s">
        <v>16</v>
      </c>
      <c r="BW36" s="89" t="str">
        <f t="shared" si="1"/>
        <v>0</v>
      </c>
      <c r="BX36" s="85"/>
      <c r="BY36" s="85"/>
      <c r="BZ36" s="85"/>
      <c r="CA36" s="90" t="s">
        <v>39</v>
      </c>
      <c r="CB36" s="85" t="s">
        <v>19</v>
      </c>
      <c r="CC36" s="339" t="s">
        <v>20</v>
      </c>
      <c r="CD36" s="339"/>
      <c r="CE36" s="339"/>
      <c r="CF36" s="91" t="s">
        <v>21</v>
      </c>
      <c r="CG36" s="82"/>
      <c r="CH36" s="82"/>
      <c r="CI36" s="82"/>
      <c r="CJ36" s="82"/>
      <c r="CK36" s="82"/>
      <c r="CL36" s="82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</row>
    <row r="37" spans="2:103" s="86" customFormat="1" ht="15.75" customHeight="1" thickBot="1">
      <c r="B37" s="340">
        <v>8</v>
      </c>
      <c r="C37" s="340"/>
      <c r="D37" s="341">
        <v>2</v>
      </c>
      <c r="E37" s="341"/>
      <c r="F37" s="341"/>
      <c r="G37" s="341" t="s">
        <v>32</v>
      </c>
      <c r="H37" s="341"/>
      <c r="I37" s="341"/>
      <c r="J37" s="356">
        <f>$J$36</f>
        <v>0.40277777777777773</v>
      </c>
      <c r="K37" s="356"/>
      <c r="L37" s="356"/>
      <c r="M37" s="356"/>
      <c r="N37" s="356"/>
      <c r="O37" s="343" t="str">
        <f>AG24</f>
        <v>2. Gruppe Gamma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92" t="s">
        <v>17</v>
      </c>
      <c r="AF37" s="344" t="str">
        <f>AG25</f>
        <v>1. Gruppe Delta</v>
      </c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5"/>
      <c r="AX37" s="345"/>
      <c r="AY37" s="92" t="s">
        <v>16</v>
      </c>
      <c r="AZ37" s="346"/>
      <c r="BA37" s="346"/>
      <c r="BB37" s="347"/>
      <c r="BC37" s="347"/>
      <c r="BD37" s="96"/>
      <c r="BE37" s="85"/>
      <c r="BF37" s="88"/>
      <c r="BG37" s="88"/>
      <c r="BH37" s="88"/>
      <c r="BI37" s="85"/>
      <c r="BJ37" s="85"/>
      <c r="BK37" s="97"/>
      <c r="BL37" s="97"/>
      <c r="BM37" s="98"/>
      <c r="BN37" s="99"/>
      <c r="BO37" s="99"/>
      <c r="BP37" s="100"/>
      <c r="BQ37" s="99"/>
      <c r="BR37" s="101"/>
      <c r="BS37" s="85"/>
      <c r="BT37" s="85"/>
      <c r="BU37" s="89" t="str">
        <f t="shared" si="0"/>
        <v>0</v>
      </c>
      <c r="BV37" s="85" t="s">
        <v>16</v>
      </c>
      <c r="BW37" s="89" t="str">
        <f t="shared" si="1"/>
        <v>0</v>
      </c>
      <c r="BX37" s="85"/>
      <c r="BY37" s="85"/>
      <c r="BZ37" s="85"/>
      <c r="CA37" s="85" t="str">
        <f>$AG$16</f>
        <v>2. Gruppe Alpha</v>
      </c>
      <c r="CB37" s="89">
        <f>SUM($BU$32+$BW$40+$BU$48)</f>
        <v>0</v>
      </c>
      <c r="CC37" s="82">
        <f>SUM($AW$32+$AZ$40+$AW$48)</f>
        <v>0</v>
      </c>
      <c r="CD37" s="91" t="s">
        <v>16</v>
      </c>
      <c r="CE37" s="93">
        <f>SUM($AZ$32+$AW$40+$AZ$48)</f>
        <v>0</v>
      </c>
      <c r="CF37" s="94">
        <f>SUM(CC37-CE37)</f>
        <v>0</v>
      </c>
      <c r="CG37" s="82"/>
      <c r="CH37" s="82"/>
      <c r="CI37" s="82"/>
      <c r="CJ37" s="82"/>
      <c r="CK37" s="82"/>
      <c r="CL37" s="82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</row>
    <row r="38" spans="2:103" s="86" customFormat="1" ht="15.75" customHeight="1">
      <c r="B38" s="348">
        <v>9</v>
      </c>
      <c r="C38" s="348"/>
      <c r="D38" s="349">
        <v>3</v>
      </c>
      <c r="E38" s="349"/>
      <c r="F38" s="349"/>
      <c r="G38" s="349" t="s">
        <v>29</v>
      </c>
      <c r="H38" s="349"/>
      <c r="I38" s="349"/>
      <c r="J38" s="350">
        <v>0.40277777777777773</v>
      </c>
      <c r="K38" s="350"/>
      <c r="L38" s="350"/>
      <c r="M38" s="350"/>
      <c r="N38" s="350"/>
      <c r="O38" s="351" t="str">
        <f>D19</f>
        <v>2. Gruppe Delta</v>
      </c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95" t="s">
        <v>17</v>
      </c>
      <c r="AF38" s="352" t="str">
        <f>D16</f>
        <v>1. Gruppe Alpha</v>
      </c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3"/>
      <c r="AX38" s="353"/>
      <c r="AY38" s="95" t="s">
        <v>16</v>
      </c>
      <c r="AZ38" s="354"/>
      <c r="BA38" s="354"/>
      <c r="BB38" s="355"/>
      <c r="BC38" s="355"/>
      <c r="BD38" s="96"/>
      <c r="BE38" s="85"/>
      <c r="BF38" s="88"/>
      <c r="BG38" s="88"/>
      <c r="BH38" s="88"/>
      <c r="BI38" s="85"/>
      <c r="BJ38" s="85"/>
      <c r="BK38" s="97"/>
      <c r="BL38" s="97"/>
      <c r="BM38" s="98"/>
      <c r="BN38" s="99"/>
      <c r="BO38" s="99"/>
      <c r="BP38" s="100"/>
      <c r="BQ38" s="99"/>
      <c r="BR38" s="101"/>
      <c r="BS38" s="85"/>
      <c r="BT38" s="85"/>
      <c r="BU38" s="89" t="str">
        <f t="shared" si="0"/>
        <v>0</v>
      </c>
      <c r="BV38" s="85" t="s">
        <v>16</v>
      </c>
      <c r="BW38" s="89" t="str">
        <f t="shared" si="1"/>
        <v>0</v>
      </c>
      <c r="BX38" s="85"/>
      <c r="BY38" s="85"/>
      <c r="BZ38" s="85"/>
      <c r="CA38" s="85" t="str">
        <f>$AG$17</f>
        <v>1. Gruppe Beta</v>
      </c>
      <c r="CB38" s="89">
        <f>SUM($BW$32+$BU$41+$BU$49)</f>
        <v>0</v>
      </c>
      <c r="CC38" s="82">
        <f>SUM($AZ$32+$AW$41+$AW$49)</f>
        <v>0</v>
      </c>
      <c r="CD38" s="91" t="s">
        <v>16</v>
      </c>
      <c r="CE38" s="93">
        <f>SUM($AW$32+$AZ$41+$AZ$49)</f>
        <v>0</v>
      </c>
      <c r="CF38" s="94">
        <f>SUM(CC38-CE38)</f>
        <v>0</v>
      </c>
      <c r="CG38" s="82"/>
      <c r="CH38" s="82"/>
      <c r="CI38" s="82"/>
      <c r="CJ38" s="82"/>
      <c r="CK38" s="82"/>
      <c r="CL38" s="82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</row>
    <row r="39" spans="2:103" s="86" customFormat="1" ht="15.75" customHeight="1" thickBot="1">
      <c r="B39" s="340">
        <v>10</v>
      </c>
      <c r="C39" s="340"/>
      <c r="D39" s="341">
        <v>1</v>
      </c>
      <c r="E39" s="341"/>
      <c r="F39" s="341"/>
      <c r="G39" s="341" t="s">
        <v>29</v>
      </c>
      <c r="H39" s="341"/>
      <c r="I39" s="341"/>
      <c r="J39" s="356">
        <v>0.4166666666666667</v>
      </c>
      <c r="K39" s="356"/>
      <c r="L39" s="356"/>
      <c r="M39" s="356"/>
      <c r="N39" s="356"/>
      <c r="O39" s="343" t="str">
        <f>D17</f>
        <v>4. Gruppe Beta</v>
      </c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92" t="s">
        <v>17</v>
      </c>
      <c r="AF39" s="344" t="str">
        <f>D18</f>
        <v>3. Gruppe Gamma</v>
      </c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5"/>
      <c r="AX39" s="345"/>
      <c r="AY39" s="92" t="s">
        <v>16</v>
      </c>
      <c r="AZ39" s="346"/>
      <c r="BA39" s="346"/>
      <c r="BB39" s="347"/>
      <c r="BC39" s="347"/>
      <c r="BD39" s="96"/>
      <c r="BE39" s="85"/>
      <c r="BF39" s="88"/>
      <c r="BG39" s="88"/>
      <c r="BH39" s="88"/>
      <c r="BI39" s="85"/>
      <c r="BJ39" s="85"/>
      <c r="BK39" s="97"/>
      <c r="BL39" s="97"/>
      <c r="BM39" s="98"/>
      <c r="BN39" s="99"/>
      <c r="BO39" s="99"/>
      <c r="BP39" s="100"/>
      <c r="BQ39" s="99"/>
      <c r="BR39" s="101"/>
      <c r="BS39" s="85"/>
      <c r="BT39" s="85"/>
      <c r="BU39" s="89" t="str">
        <f t="shared" si="0"/>
        <v>0</v>
      </c>
      <c r="BV39" s="85" t="s">
        <v>16</v>
      </c>
      <c r="BW39" s="89" t="str">
        <f t="shared" si="1"/>
        <v>0</v>
      </c>
      <c r="BX39" s="85"/>
      <c r="BY39" s="85"/>
      <c r="BZ39" s="85"/>
      <c r="CA39" s="85" t="str">
        <f>$AG$18</f>
        <v>4. Gruppe Gamma</v>
      </c>
      <c r="CB39" s="89">
        <f>SUM($BU$33+$BW$41+$BW$48)</f>
        <v>0</v>
      </c>
      <c r="CC39" s="82">
        <f>SUM($AW$33+$AZ$41+$AZ$48)</f>
        <v>0</v>
      </c>
      <c r="CD39" s="91" t="s">
        <v>16</v>
      </c>
      <c r="CE39" s="93">
        <f>SUM($AZ$33+$AW$41+$AW$48)</f>
        <v>0</v>
      </c>
      <c r="CF39" s="94">
        <f>SUM(CC39-CE39)</f>
        <v>0</v>
      </c>
      <c r="CG39" s="82"/>
      <c r="CH39" s="82"/>
      <c r="CI39" s="82"/>
      <c r="CJ39" s="82"/>
      <c r="CK39" s="82"/>
      <c r="CL39" s="82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</row>
    <row r="40" spans="2:103" s="86" customFormat="1" ht="15.75" customHeight="1">
      <c r="B40" s="348">
        <v>11</v>
      </c>
      <c r="C40" s="348"/>
      <c r="D40" s="349">
        <v>2</v>
      </c>
      <c r="E40" s="349"/>
      <c r="F40" s="349"/>
      <c r="G40" s="349" t="s">
        <v>30</v>
      </c>
      <c r="H40" s="349"/>
      <c r="I40" s="349"/>
      <c r="J40" s="350">
        <v>0.4166666666666667</v>
      </c>
      <c r="K40" s="350"/>
      <c r="L40" s="350"/>
      <c r="M40" s="350"/>
      <c r="N40" s="350"/>
      <c r="O40" s="351" t="str">
        <f>AG19</f>
        <v>3. Gruppe Delta</v>
      </c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95" t="s">
        <v>17</v>
      </c>
      <c r="AF40" s="352" t="str">
        <f>AG16</f>
        <v>2. Gruppe Alpha</v>
      </c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3"/>
      <c r="AX40" s="353"/>
      <c r="AY40" s="95" t="s">
        <v>16</v>
      </c>
      <c r="AZ40" s="354"/>
      <c r="BA40" s="354"/>
      <c r="BB40" s="355"/>
      <c r="BC40" s="355"/>
      <c r="BD40" s="96"/>
      <c r="BE40" s="85"/>
      <c r="BF40" s="88"/>
      <c r="BG40" s="88"/>
      <c r="BH40" s="88"/>
      <c r="BI40" s="85"/>
      <c r="BJ40" s="85"/>
      <c r="BK40" s="97"/>
      <c r="BL40" s="97"/>
      <c r="BM40" s="102"/>
      <c r="BN40" s="99"/>
      <c r="BO40" s="99"/>
      <c r="BP40" s="100"/>
      <c r="BQ40" s="99"/>
      <c r="BR40" s="103"/>
      <c r="BS40" s="85"/>
      <c r="BT40" s="85"/>
      <c r="BU40" s="89" t="str">
        <f t="shared" si="0"/>
        <v>0</v>
      </c>
      <c r="BV40" s="85" t="s">
        <v>16</v>
      </c>
      <c r="BW40" s="89" t="str">
        <f t="shared" si="1"/>
        <v>0</v>
      </c>
      <c r="BX40" s="85"/>
      <c r="BY40" s="85"/>
      <c r="BZ40" s="85"/>
      <c r="CA40" s="85" t="str">
        <f>$AG$19</f>
        <v>3. Gruppe Delta</v>
      </c>
      <c r="CB40" s="89">
        <f>SUM($BW$33+$BU$40+$BW$49)</f>
        <v>0</v>
      </c>
      <c r="CC40" s="82">
        <f>SUM($AZ$33+$AW$40+$AZ$49)</f>
        <v>0</v>
      </c>
      <c r="CD40" s="91" t="s">
        <v>16</v>
      </c>
      <c r="CE40" s="93">
        <f>SUM($AW$33+$AZ$40+$AW$49)</f>
        <v>0</v>
      </c>
      <c r="CF40" s="94">
        <f>SUM(CC40-CE40)</f>
        <v>0</v>
      </c>
      <c r="CG40" s="82"/>
      <c r="CH40" s="82"/>
      <c r="CI40" s="82"/>
      <c r="CJ40" s="82"/>
      <c r="CK40" s="82"/>
      <c r="CL40" s="82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</row>
    <row r="41" spans="2:103" s="86" customFormat="1" ht="15.75" customHeight="1" thickBot="1">
      <c r="B41" s="340">
        <v>12</v>
      </c>
      <c r="C41" s="340"/>
      <c r="D41" s="341">
        <v>3</v>
      </c>
      <c r="E41" s="341"/>
      <c r="F41" s="341"/>
      <c r="G41" s="341" t="s">
        <v>30</v>
      </c>
      <c r="H41" s="341"/>
      <c r="I41" s="341"/>
      <c r="J41" s="356">
        <f>$J$40</f>
        <v>0.4166666666666667</v>
      </c>
      <c r="K41" s="356"/>
      <c r="L41" s="356"/>
      <c r="M41" s="356"/>
      <c r="N41" s="356"/>
      <c r="O41" s="343" t="str">
        <f>AG17</f>
        <v>1. Gruppe Beta</v>
      </c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92" t="s">
        <v>17</v>
      </c>
      <c r="AF41" s="344" t="str">
        <f>AG18</f>
        <v>4. Gruppe Gamma</v>
      </c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5"/>
      <c r="AX41" s="345"/>
      <c r="AY41" s="92" t="s">
        <v>16</v>
      </c>
      <c r="AZ41" s="346"/>
      <c r="BA41" s="346"/>
      <c r="BB41" s="347"/>
      <c r="BC41" s="347"/>
      <c r="BD41" s="96"/>
      <c r="BE41" s="85"/>
      <c r="BF41" s="88"/>
      <c r="BG41" s="88"/>
      <c r="BH41" s="88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9" t="str">
        <f t="shared" si="0"/>
        <v>0</v>
      </c>
      <c r="BV41" s="85" t="s">
        <v>16</v>
      </c>
      <c r="BW41" s="89" t="str">
        <f t="shared" si="1"/>
        <v>0</v>
      </c>
      <c r="BX41" s="85"/>
      <c r="BY41" s="85"/>
      <c r="BZ41" s="85"/>
      <c r="CA41" s="85"/>
      <c r="CB41" s="85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</row>
    <row r="42" spans="2:103" s="86" customFormat="1" ht="15.75" customHeight="1">
      <c r="B42" s="348">
        <v>13</v>
      </c>
      <c r="C42" s="348"/>
      <c r="D42" s="349">
        <v>1</v>
      </c>
      <c r="E42" s="349"/>
      <c r="F42" s="349"/>
      <c r="G42" s="349" t="s">
        <v>31</v>
      </c>
      <c r="H42" s="349"/>
      <c r="I42" s="349"/>
      <c r="J42" s="350">
        <v>0.4305555555555556</v>
      </c>
      <c r="K42" s="350"/>
      <c r="L42" s="350"/>
      <c r="M42" s="350"/>
      <c r="N42" s="350"/>
      <c r="O42" s="351" t="str">
        <f>D25</f>
        <v>4. Gruppe Delta</v>
      </c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95" t="s">
        <v>17</v>
      </c>
      <c r="AF42" s="352" t="str">
        <f>D22</f>
        <v>2. Gruppe Beta</v>
      </c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3"/>
      <c r="AX42" s="353"/>
      <c r="AY42" s="95" t="s">
        <v>16</v>
      </c>
      <c r="AZ42" s="354"/>
      <c r="BA42" s="354"/>
      <c r="BB42" s="355"/>
      <c r="BC42" s="355"/>
      <c r="BD42" s="96"/>
      <c r="BE42" s="85"/>
      <c r="BF42" s="88"/>
      <c r="BG42" s="88"/>
      <c r="BH42" s="88"/>
      <c r="BI42" s="85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85"/>
      <c r="BU42" s="89" t="str">
        <f t="shared" si="0"/>
        <v>0</v>
      </c>
      <c r="BV42" s="85" t="s">
        <v>16</v>
      </c>
      <c r="BW42" s="89" t="str">
        <f t="shared" si="1"/>
        <v>0</v>
      </c>
      <c r="BX42" s="85"/>
      <c r="BY42" s="85"/>
      <c r="BZ42" s="85"/>
      <c r="CA42" s="90" t="s">
        <v>38</v>
      </c>
      <c r="CB42" s="85" t="s">
        <v>19</v>
      </c>
      <c r="CC42" s="339" t="s">
        <v>20</v>
      </c>
      <c r="CD42" s="339"/>
      <c r="CE42" s="339"/>
      <c r="CF42" s="91" t="s">
        <v>21</v>
      </c>
      <c r="CG42" s="82"/>
      <c r="CH42" s="82"/>
      <c r="CI42" s="82"/>
      <c r="CJ42" s="82"/>
      <c r="CK42" s="82"/>
      <c r="CL42" s="82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</row>
    <row r="43" spans="2:103" s="86" customFormat="1" ht="15.75" customHeight="1" thickBot="1">
      <c r="B43" s="340">
        <v>14</v>
      </c>
      <c r="C43" s="340"/>
      <c r="D43" s="341">
        <v>2</v>
      </c>
      <c r="E43" s="341"/>
      <c r="F43" s="341"/>
      <c r="G43" s="341" t="s">
        <v>31</v>
      </c>
      <c r="H43" s="341"/>
      <c r="I43" s="341"/>
      <c r="J43" s="356">
        <v>0.4305555555555556</v>
      </c>
      <c r="K43" s="356"/>
      <c r="L43" s="356"/>
      <c r="M43" s="356"/>
      <c r="N43" s="356"/>
      <c r="O43" s="343" t="str">
        <f>D23</f>
        <v>3. Gruppe Alpha</v>
      </c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92" t="s">
        <v>17</v>
      </c>
      <c r="AF43" s="344" t="str">
        <f>D24</f>
        <v>1. Gruppe Gamma</v>
      </c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5"/>
      <c r="AX43" s="345"/>
      <c r="AY43" s="92" t="s">
        <v>16</v>
      </c>
      <c r="AZ43" s="346"/>
      <c r="BA43" s="346"/>
      <c r="BB43" s="347"/>
      <c r="BC43" s="347"/>
      <c r="BD43" s="96"/>
      <c r="BE43" s="85"/>
      <c r="BF43" s="88"/>
      <c r="BG43" s="88"/>
      <c r="BH43" s="88"/>
      <c r="BI43" s="85"/>
      <c r="BJ43" s="85"/>
      <c r="BK43" s="97"/>
      <c r="BL43" s="97"/>
      <c r="BM43" s="98"/>
      <c r="BN43" s="99"/>
      <c r="BO43" s="99"/>
      <c r="BP43" s="100"/>
      <c r="BQ43" s="99"/>
      <c r="BR43" s="101"/>
      <c r="BS43" s="85"/>
      <c r="BT43" s="85"/>
      <c r="BU43" s="89" t="str">
        <f t="shared" si="0"/>
        <v>0</v>
      </c>
      <c r="BV43" s="85" t="s">
        <v>16</v>
      </c>
      <c r="BW43" s="89" t="str">
        <f t="shared" si="1"/>
        <v>0</v>
      </c>
      <c r="BX43" s="85"/>
      <c r="BY43" s="85"/>
      <c r="BZ43" s="85"/>
      <c r="CA43" s="85" t="str">
        <f>$D$22</f>
        <v>2. Gruppe Beta</v>
      </c>
      <c r="CB43" s="89">
        <f>SUM($BU$34+$BW$42+$BU$50)</f>
        <v>0</v>
      </c>
      <c r="CC43" s="82">
        <f>SUM($AW$34+$AZ$42+$AW$50)</f>
        <v>0</v>
      </c>
      <c r="CD43" s="91" t="s">
        <v>16</v>
      </c>
      <c r="CE43" s="93">
        <f>SUM($AZ$34+$AW$42+$AZ$50)</f>
        <v>0</v>
      </c>
      <c r="CF43" s="94">
        <f>SUM(CC43-CE43)</f>
        <v>0</v>
      </c>
      <c r="CG43" s="82"/>
      <c r="CH43" s="82"/>
      <c r="CI43" s="82"/>
      <c r="CJ43" s="82"/>
      <c r="CK43" s="82"/>
      <c r="CL43" s="82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</row>
    <row r="44" spans="2:103" s="86" customFormat="1" ht="15.75" customHeight="1">
      <c r="B44" s="348">
        <v>15</v>
      </c>
      <c r="C44" s="348"/>
      <c r="D44" s="349">
        <v>3</v>
      </c>
      <c r="E44" s="349"/>
      <c r="F44" s="349"/>
      <c r="G44" s="349" t="s">
        <v>32</v>
      </c>
      <c r="H44" s="349"/>
      <c r="I44" s="349"/>
      <c r="J44" s="350">
        <v>0.4305555555555556</v>
      </c>
      <c r="K44" s="350"/>
      <c r="L44" s="350"/>
      <c r="M44" s="350"/>
      <c r="N44" s="350"/>
      <c r="O44" s="351" t="str">
        <f>AG25</f>
        <v>1. Gruppe Delta</v>
      </c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95" t="s">
        <v>17</v>
      </c>
      <c r="AF44" s="352" t="str">
        <f>AG22</f>
        <v>4. Gruppe Alpha</v>
      </c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3"/>
      <c r="AX44" s="353"/>
      <c r="AY44" s="95" t="s">
        <v>16</v>
      </c>
      <c r="AZ44" s="354"/>
      <c r="BA44" s="354"/>
      <c r="BB44" s="355"/>
      <c r="BC44" s="355"/>
      <c r="BD44" s="96"/>
      <c r="BE44" s="85"/>
      <c r="BF44" s="88"/>
      <c r="BG44" s="88"/>
      <c r="BH44" s="88"/>
      <c r="BI44" s="85"/>
      <c r="BJ44" s="85"/>
      <c r="BK44" s="97"/>
      <c r="BL44" s="97"/>
      <c r="BM44" s="98"/>
      <c r="BN44" s="99"/>
      <c r="BO44" s="99"/>
      <c r="BP44" s="100"/>
      <c r="BQ44" s="99"/>
      <c r="BR44" s="101"/>
      <c r="BS44" s="85"/>
      <c r="BT44" s="85"/>
      <c r="BU44" s="89" t="str">
        <f t="shared" si="0"/>
        <v>0</v>
      </c>
      <c r="BV44" s="85" t="s">
        <v>16</v>
      </c>
      <c r="BW44" s="89" t="str">
        <f t="shared" si="1"/>
        <v>0</v>
      </c>
      <c r="BX44" s="85"/>
      <c r="BY44" s="85"/>
      <c r="BZ44" s="85"/>
      <c r="CA44" s="85" t="str">
        <f>$D$23</f>
        <v>3. Gruppe Alpha</v>
      </c>
      <c r="CB44" s="89">
        <f>SUM($BW$34+$BU$43+$BU$51)</f>
        <v>0</v>
      </c>
      <c r="CC44" s="82">
        <f>SUM($AZ$34+$AW$43+$AW$51)</f>
        <v>0</v>
      </c>
      <c r="CD44" s="91" t="s">
        <v>16</v>
      </c>
      <c r="CE44" s="93">
        <f>SUM($AW$34+$AZ$43+$AZ$51)</f>
        <v>0</v>
      </c>
      <c r="CF44" s="94">
        <f>SUM(CC44-CE44)</f>
        <v>0</v>
      </c>
      <c r="CG44" s="82"/>
      <c r="CH44" s="82"/>
      <c r="CI44" s="82"/>
      <c r="CJ44" s="82"/>
      <c r="CK44" s="82"/>
      <c r="CL44" s="82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</row>
    <row r="45" spans="2:103" s="86" customFormat="1" ht="15.75" customHeight="1" thickBot="1">
      <c r="B45" s="340">
        <v>16</v>
      </c>
      <c r="C45" s="340"/>
      <c r="D45" s="341">
        <v>1</v>
      </c>
      <c r="E45" s="341"/>
      <c r="F45" s="341"/>
      <c r="G45" s="341" t="s">
        <v>32</v>
      </c>
      <c r="H45" s="341"/>
      <c r="I45" s="341"/>
      <c r="J45" s="356">
        <v>0.4583333333333333</v>
      </c>
      <c r="K45" s="356"/>
      <c r="L45" s="356"/>
      <c r="M45" s="356"/>
      <c r="N45" s="356"/>
      <c r="O45" s="343" t="str">
        <f>AG23</f>
        <v>3. Gruppe Beta</v>
      </c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92" t="s">
        <v>17</v>
      </c>
      <c r="AF45" s="344" t="str">
        <f>AG24</f>
        <v>2. Gruppe Gamma</v>
      </c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5"/>
      <c r="AX45" s="345"/>
      <c r="AY45" s="92" t="s">
        <v>16</v>
      </c>
      <c r="AZ45" s="346"/>
      <c r="BA45" s="346"/>
      <c r="BB45" s="347"/>
      <c r="BC45" s="347"/>
      <c r="BD45" s="96"/>
      <c r="BE45" s="85"/>
      <c r="BF45" s="88"/>
      <c r="BG45" s="88"/>
      <c r="BH45" s="88"/>
      <c r="BI45" s="85"/>
      <c r="BJ45" s="85"/>
      <c r="BK45" s="97"/>
      <c r="BL45" s="97"/>
      <c r="BM45" s="102"/>
      <c r="BN45" s="99"/>
      <c r="BO45" s="99"/>
      <c r="BP45" s="100"/>
      <c r="BQ45" s="99"/>
      <c r="BR45" s="103"/>
      <c r="BS45" s="85"/>
      <c r="BT45" s="85"/>
      <c r="BU45" s="89" t="str">
        <f t="shared" si="0"/>
        <v>0</v>
      </c>
      <c r="BV45" s="85" t="s">
        <v>16</v>
      </c>
      <c r="BW45" s="89" t="str">
        <f t="shared" si="1"/>
        <v>0</v>
      </c>
      <c r="BX45" s="85"/>
      <c r="BY45" s="85"/>
      <c r="BZ45" s="85"/>
      <c r="CA45" s="85" t="str">
        <f>$D$24</f>
        <v>1. Gruppe Gamma</v>
      </c>
      <c r="CB45" s="89">
        <f>SUM($BU$35+$BW$43+$BW$50)</f>
        <v>0</v>
      </c>
      <c r="CC45" s="82">
        <f>SUM($AW$35+$AZ$43+$AZ$50)</f>
        <v>0</v>
      </c>
      <c r="CD45" s="91" t="s">
        <v>16</v>
      </c>
      <c r="CE45" s="93">
        <f>SUM($AZ$35+$AW$43+$AW$50)</f>
        <v>0</v>
      </c>
      <c r="CF45" s="94">
        <f>SUM(CC45-CE45)</f>
        <v>0</v>
      </c>
      <c r="CG45" s="82"/>
      <c r="CH45" s="82"/>
      <c r="CI45" s="82"/>
      <c r="CJ45" s="82"/>
      <c r="CK45" s="82"/>
      <c r="CL45" s="82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</row>
    <row r="46" spans="2:103" s="86" customFormat="1" ht="15.75" customHeight="1">
      <c r="B46" s="348">
        <v>17</v>
      </c>
      <c r="C46" s="348"/>
      <c r="D46" s="349">
        <v>2</v>
      </c>
      <c r="E46" s="349"/>
      <c r="F46" s="349"/>
      <c r="G46" s="349" t="s">
        <v>29</v>
      </c>
      <c r="H46" s="349"/>
      <c r="I46" s="349"/>
      <c r="J46" s="350">
        <v>0.4583333333333333</v>
      </c>
      <c r="K46" s="350"/>
      <c r="L46" s="350"/>
      <c r="M46" s="350"/>
      <c r="N46" s="350"/>
      <c r="O46" s="351" t="str">
        <f>D16</f>
        <v>1. Gruppe Alpha</v>
      </c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95" t="s">
        <v>17</v>
      </c>
      <c r="AF46" s="352" t="str">
        <f>D18</f>
        <v>3. Gruppe Gamma</v>
      </c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3"/>
      <c r="AX46" s="353"/>
      <c r="AY46" s="95" t="s">
        <v>16</v>
      </c>
      <c r="AZ46" s="354"/>
      <c r="BA46" s="354"/>
      <c r="BB46" s="355"/>
      <c r="BC46" s="355"/>
      <c r="BD46" s="96"/>
      <c r="BE46" s="85"/>
      <c r="BF46" s="88"/>
      <c r="BG46" s="88"/>
      <c r="BH46" s="88"/>
      <c r="BI46" s="85"/>
      <c r="BJ46" s="85"/>
      <c r="BK46" s="97"/>
      <c r="BL46" s="97"/>
      <c r="BM46" s="98"/>
      <c r="BN46" s="99"/>
      <c r="BO46" s="99"/>
      <c r="BP46" s="100"/>
      <c r="BQ46" s="99"/>
      <c r="BR46" s="101"/>
      <c r="BS46" s="85"/>
      <c r="BT46" s="85"/>
      <c r="BU46" s="89" t="str">
        <f t="shared" si="0"/>
        <v>0</v>
      </c>
      <c r="BV46" s="85" t="s">
        <v>16</v>
      </c>
      <c r="BW46" s="89" t="str">
        <f t="shared" si="1"/>
        <v>0</v>
      </c>
      <c r="BX46" s="85"/>
      <c r="BY46" s="85"/>
      <c r="BZ46" s="85"/>
      <c r="CA46" s="85" t="str">
        <f>$D$25</f>
        <v>4. Gruppe Delta</v>
      </c>
      <c r="CB46" s="89">
        <f>SUM($BW$35+$BU$42+$BW$51)</f>
        <v>0</v>
      </c>
      <c r="CC46" s="82">
        <f>SUM($AZ$35+$AW$42+$AZ$51)</f>
        <v>0</v>
      </c>
      <c r="CD46" s="91" t="s">
        <v>16</v>
      </c>
      <c r="CE46" s="93">
        <f>SUM($AW$35+$AZ$42+$AW$51)</f>
        <v>0</v>
      </c>
      <c r="CF46" s="94">
        <f>SUM(CC46-CE46)</f>
        <v>0</v>
      </c>
      <c r="CG46" s="82"/>
      <c r="CH46" s="82"/>
      <c r="CI46" s="82"/>
      <c r="CJ46" s="82"/>
      <c r="CK46" s="82"/>
      <c r="CL46" s="82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</row>
    <row r="47" spans="2:103" s="86" customFormat="1" ht="15.75" customHeight="1" thickBot="1">
      <c r="B47" s="340">
        <v>18</v>
      </c>
      <c r="C47" s="340"/>
      <c r="D47" s="341">
        <v>3</v>
      </c>
      <c r="E47" s="341"/>
      <c r="F47" s="341"/>
      <c r="G47" s="341" t="s">
        <v>29</v>
      </c>
      <c r="H47" s="341"/>
      <c r="I47" s="341"/>
      <c r="J47" s="356">
        <v>0.4583333333333333</v>
      </c>
      <c r="K47" s="356"/>
      <c r="L47" s="356"/>
      <c r="M47" s="356"/>
      <c r="N47" s="356"/>
      <c r="O47" s="343" t="str">
        <f>D17</f>
        <v>4. Gruppe Beta</v>
      </c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92" t="s">
        <v>17</v>
      </c>
      <c r="AF47" s="344" t="str">
        <f>D19</f>
        <v>2. Gruppe Delta</v>
      </c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5"/>
      <c r="AX47" s="345"/>
      <c r="AY47" s="92" t="s">
        <v>16</v>
      </c>
      <c r="AZ47" s="346"/>
      <c r="BA47" s="346"/>
      <c r="BB47" s="347"/>
      <c r="BC47" s="347"/>
      <c r="BD47" s="96"/>
      <c r="BE47" s="85"/>
      <c r="BF47" s="88"/>
      <c r="BG47" s="88"/>
      <c r="BH47" s="88"/>
      <c r="BI47" s="85"/>
      <c r="BJ47" s="85"/>
      <c r="BK47" s="97"/>
      <c r="BL47" s="97"/>
      <c r="BM47" s="98"/>
      <c r="BN47" s="99"/>
      <c r="BO47" s="99"/>
      <c r="BP47" s="100"/>
      <c r="BQ47" s="99"/>
      <c r="BR47" s="101"/>
      <c r="BS47" s="85"/>
      <c r="BT47" s="85"/>
      <c r="BU47" s="89" t="str">
        <f t="shared" si="0"/>
        <v>0</v>
      </c>
      <c r="BV47" s="85" t="s">
        <v>16</v>
      </c>
      <c r="BW47" s="89" t="str">
        <f t="shared" si="1"/>
        <v>0</v>
      </c>
      <c r="BX47" s="85"/>
      <c r="BY47" s="85"/>
      <c r="BZ47" s="85"/>
      <c r="CA47" s="85"/>
      <c r="CB47" s="85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</row>
    <row r="48" spans="2:103" s="86" customFormat="1" ht="15.75" customHeight="1">
      <c r="B48" s="348">
        <v>19</v>
      </c>
      <c r="C48" s="348"/>
      <c r="D48" s="349">
        <v>1</v>
      </c>
      <c r="E48" s="349"/>
      <c r="F48" s="349"/>
      <c r="G48" s="349" t="s">
        <v>30</v>
      </c>
      <c r="H48" s="349"/>
      <c r="I48" s="349"/>
      <c r="J48" s="350">
        <v>0.4861111111111111</v>
      </c>
      <c r="K48" s="350"/>
      <c r="L48" s="350"/>
      <c r="M48" s="350"/>
      <c r="N48" s="350"/>
      <c r="O48" s="351" t="str">
        <f>AG16</f>
        <v>2. Gruppe Alpha</v>
      </c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95" t="s">
        <v>17</v>
      </c>
      <c r="AF48" s="352" t="str">
        <f>AG18</f>
        <v>4. Gruppe Gamma</v>
      </c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3"/>
      <c r="AX48" s="353"/>
      <c r="AY48" s="95" t="s">
        <v>16</v>
      </c>
      <c r="AZ48" s="354"/>
      <c r="BA48" s="354"/>
      <c r="BB48" s="355"/>
      <c r="BC48" s="355"/>
      <c r="BD48" s="96"/>
      <c r="BE48" s="85"/>
      <c r="BF48" s="88"/>
      <c r="BG48" s="88"/>
      <c r="BH48" s="88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9" t="str">
        <f t="shared" si="0"/>
        <v>0</v>
      </c>
      <c r="BV48" s="85" t="s">
        <v>16</v>
      </c>
      <c r="BW48" s="89" t="str">
        <f t="shared" si="1"/>
        <v>0</v>
      </c>
      <c r="BX48" s="85"/>
      <c r="BY48" s="85"/>
      <c r="BZ48" s="85"/>
      <c r="CA48" s="90" t="s">
        <v>37</v>
      </c>
      <c r="CB48" s="85" t="s">
        <v>19</v>
      </c>
      <c r="CC48" s="339" t="s">
        <v>20</v>
      </c>
      <c r="CD48" s="339"/>
      <c r="CE48" s="339"/>
      <c r="CF48" s="91" t="s">
        <v>21</v>
      </c>
      <c r="CG48" s="82"/>
      <c r="CH48" s="82"/>
      <c r="CI48" s="82"/>
      <c r="CJ48" s="82"/>
      <c r="CK48" s="82"/>
      <c r="CL48" s="82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</row>
    <row r="49" spans="2:84" ht="15.75" customHeight="1" thickBot="1">
      <c r="B49" s="340">
        <v>20</v>
      </c>
      <c r="C49" s="340"/>
      <c r="D49" s="341">
        <v>2</v>
      </c>
      <c r="E49" s="341"/>
      <c r="F49" s="341"/>
      <c r="G49" s="341" t="s">
        <v>30</v>
      </c>
      <c r="H49" s="341"/>
      <c r="I49" s="341"/>
      <c r="J49" s="356">
        <f>$J$48</f>
        <v>0.4861111111111111</v>
      </c>
      <c r="K49" s="356"/>
      <c r="L49" s="356"/>
      <c r="M49" s="356"/>
      <c r="N49" s="356"/>
      <c r="O49" s="343" t="str">
        <f>AG17</f>
        <v>1. Gruppe Beta</v>
      </c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92" t="s">
        <v>17</v>
      </c>
      <c r="AF49" s="344" t="str">
        <f>AG19</f>
        <v>3. Gruppe Delta</v>
      </c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5"/>
      <c r="AX49" s="345"/>
      <c r="AY49" s="92" t="s">
        <v>16</v>
      </c>
      <c r="AZ49" s="346"/>
      <c r="BA49" s="346"/>
      <c r="BB49" s="347"/>
      <c r="BC49" s="347"/>
      <c r="BD49" s="80"/>
      <c r="BF49" s="88"/>
      <c r="BG49" s="88"/>
      <c r="BH49" s="88"/>
      <c r="BU49" s="89" t="str">
        <f t="shared" si="0"/>
        <v>0</v>
      </c>
      <c r="BV49" s="85" t="s">
        <v>16</v>
      </c>
      <c r="BW49" s="89" t="str">
        <f t="shared" si="1"/>
        <v>0</v>
      </c>
      <c r="CA49" s="85" t="str">
        <f>$AG$22</f>
        <v>4. Gruppe Alpha</v>
      </c>
      <c r="CB49" s="89">
        <f>SUM($BU$36+$BW$44+$BU$52)</f>
        <v>0</v>
      </c>
      <c r="CC49" s="82">
        <f>SUM($AW$36+$AZ$44+$AW$52)</f>
        <v>0</v>
      </c>
      <c r="CD49" s="91" t="s">
        <v>16</v>
      </c>
      <c r="CE49" s="93">
        <f>SUM($AZ$36+$AW$44+$AZ$52)</f>
        <v>0</v>
      </c>
      <c r="CF49" s="94">
        <f>SUM(CC49-CE49)</f>
        <v>0</v>
      </c>
    </row>
    <row r="50" spans="2:84" ht="15.75" customHeight="1">
      <c r="B50" s="348">
        <v>21</v>
      </c>
      <c r="C50" s="348"/>
      <c r="D50" s="349">
        <v>3</v>
      </c>
      <c r="E50" s="349"/>
      <c r="F50" s="349"/>
      <c r="G50" s="349" t="s">
        <v>31</v>
      </c>
      <c r="H50" s="349"/>
      <c r="I50" s="349"/>
      <c r="J50" s="350">
        <v>0.4861111111111111</v>
      </c>
      <c r="K50" s="350"/>
      <c r="L50" s="350"/>
      <c r="M50" s="350"/>
      <c r="N50" s="350"/>
      <c r="O50" s="351" t="str">
        <f>D22</f>
        <v>2. Gruppe Beta</v>
      </c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95" t="s">
        <v>17</v>
      </c>
      <c r="AF50" s="352" t="str">
        <f>D24</f>
        <v>1. Gruppe Gamma</v>
      </c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3"/>
      <c r="AX50" s="353"/>
      <c r="AY50" s="95" t="s">
        <v>16</v>
      </c>
      <c r="AZ50" s="354"/>
      <c r="BA50" s="354"/>
      <c r="BB50" s="355"/>
      <c r="BC50" s="355"/>
      <c r="BD50" s="80"/>
      <c r="BF50" s="88"/>
      <c r="BG50" s="88"/>
      <c r="BH50" s="88"/>
      <c r="BU50" s="89" t="str">
        <f t="shared" si="0"/>
        <v>0</v>
      </c>
      <c r="BV50" s="85" t="s">
        <v>16</v>
      </c>
      <c r="BW50" s="89" t="str">
        <f t="shared" si="1"/>
        <v>0</v>
      </c>
      <c r="CA50" s="85" t="str">
        <f>$AG$23</f>
        <v>3. Gruppe Beta</v>
      </c>
      <c r="CB50" s="89">
        <f>SUM($BW$36+$BU$45+$BU$53)</f>
        <v>0</v>
      </c>
      <c r="CC50" s="82">
        <f>SUM($AZ$36+$AW$45+$AW$53)</f>
        <v>0</v>
      </c>
      <c r="CD50" s="91" t="s">
        <v>16</v>
      </c>
      <c r="CE50" s="93">
        <f>SUM($AW$36+$AZ$45+$AZ$53)</f>
        <v>0</v>
      </c>
      <c r="CF50" s="94">
        <f>SUM(CC50-CE50)</f>
        <v>0</v>
      </c>
    </row>
    <row r="51" spans="2:84" ht="15.75" customHeight="1" thickBot="1">
      <c r="B51" s="340">
        <v>22</v>
      </c>
      <c r="C51" s="340"/>
      <c r="D51" s="341">
        <v>1</v>
      </c>
      <c r="E51" s="341"/>
      <c r="F51" s="341"/>
      <c r="G51" s="341" t="s">
        <v>31</v>
      </c>
      <c r="H51" s="341"/>
      <c r="I51" s="341"/>
      <c r="J51" s="356">
        <v>0.5</v>
      </c>
      <c r="K51" s="356"/>
      <c r="L51" s="356"/>
      <c r="M51" s="356"/>
      <c r="N51" s="356"/>
      <c r="O51" s="343" t="str">
        <f>D23</f>
        <v>3. Gruppe Alpha</v>
      </c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92" t="s">
        <v>17</v>
      </c>
      <c r="AF51" s="344" t="str">
        <f>D25</f>
        <v>4. Gruppe Delta</v>
      </c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5"/>
      <c r="AX51" s="345"/>
      <c r="AY51" s="92" t="s">
        <v>16</v>
      </c>
      <c r="AZ51" s="346"/>
      <c r="BA51" s="346"/>
      <c r="BB51" s="347"/>
      <c r="BC51" s="347"/>
      <c r="BD51" s="80"/>
      <c r="BF51" s="88"/>
      <c r="BG51" s="88"/>
      <c r="BH51" s="88"/>
      <c r="BU51" s="89" t="str">
        <f t="shared" si="0"/>
        <v>0</v>
      </c>
      <c r="BV51" s="85" t="s">
        <v>16</v>
      </c>
      <c r="BW51" s="89" t="str">
        <f t="shared" si="1"/>
        <v>0</v>
      </c>
      <c r="CA51" s="85" t="str">
        <f>$AG$24</f>
        <v>2. Gruppe Gamma</v>
      </c>
      <c r="CB51" s="89">
        <f>SUM($BU$37+$BW$45+$BW$52)</f>
        <v>0</v>
      </c>
      <c r="CC51" s="82">
        <f>SUM($AW$37+$AZ$45+$AZ$52)</f>
        <v>0</v>
      </c>
      <c r="CD51" s="91" t="s">
        <v>16</v>
      </c>
      <c r="CE51" s="93">
        <f>SUM($AZ$37+$AW$45+$AW$52)</f>
        <v>0</v>
      </c>
      <c r="CF51" s="94">
        <f>SUM(CC51-CE51)</f>
        <v>0</v>
      </c>
    </row>
    <row r="52" spans="2:84" ht="15.75" customHeight="1">
      <c r="B52" s="348">
        <v>23</v>
      </c>
      <c r="C52" s="348"/>
      <c r="D52" s="349">
        <v>2</v>
      </c>
      <c r="E52" s="349"/>
      <c r="F52" s="349"/>
      <c r="G52" s="349" t="s">
        <v>32</v>
      </c>
      <c r="H52" s="349"/>
      <c r="I52" s="349"/>
      <c r="J52" s="350">
        <v>0.5</v>
      </c>
      <c r="K52" s="350"/>
      <c r="L52" s="350"/>
      <c r="M52" s="350"/>
      <c r="N52" s="350"/>
      <c r="O52" s="351" t="str">
        <f>AG22</f>
        <v>4. Gruppe Alpha</v>
      </c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95" t="s">
        <v>17</v>
      </c>
      <c r="AF52" s="352" t="str">
        <f>AG24</f>
        <v>2. Gruppe Gamma</v>
      </c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3"/>
      <c r="AX52" s="353"/>
      <c r="AY52" s="95" t="s">
        <v>16</v>
      </c>
      <c r="AZ52" s="354"/>
      <c r="BA52" s="354"/>
      <c r="BB52" s="355"/>
      <c r="BC52" s="355"/>
      <c r="BD52" s="80"/>
      <c r="BF52" s="88"/>
      <c r="BG52" s="88"/>
      <c r="BH52" s="88"/>
      <c r="BU52" s="89" t="str">
        <f t="shared" si="0"/>
        <v>0</v>
      </c>
      <c r="BV52" s="85" t="s">
        <v>16</v>
      </c>
      <c r="BW52" s="89" t="str">
        <f t="shared" si="1"/>
        <v>0</v>
      </c>
      <c r="CA52" s="85" t="str">
        <f>$AG$25</f>
        <v>1. Gruppe Delta</v>
      </c>
      <c r="CB52" s="89">
        <f>SUM($BW$37+$BU$44+$BW$53)</f>
        <v>0</v>
      </c>
      <c r="CC52" s="82">
        <f>SUM($AZ$37+$AW$44+$AZ$53)</f>
        <v>0</v>
      </c>
      <c r="CD52" s="91" t="s">
        <v>16</v>
      </c>
      <c r="CE52" s="93">
        <f>SUM($AW$37+$AZ$44+$AW$53)</f>
        <v>0</v>
      </c>
      <c r="CF52" s="94">
        <f>SUM(CC52-CE52)</f>
        <v>0</v>
      </c>
    </row>
    <row r="53" spans="2:75" ht="15.75" customHeight="1" thickBot="1">
      <c r="B53" s="340">
        <v>24</v>
      </c>
      <c r="C53" s="340"/>
      <c r="D53" s="341">
        <v>3</v>
      </c>
      <c r="E53" s="341"/>
      <c r="F53" s="341"/>
      <c r="G53" s="341" t="s">
        <v>32</v>
      </c>
      <c r="H53" s="341"/>
      <c r="I53" s="341"/>
      <c r="J53" s="356">
        <v>0.5</v>
      </c>
      <c r="K53" s="356"/>
      <c r="L53" s="356"/>
      <c r="M53" s="356"/>
      <c r="N53" s="356"/>
      <c r="O53" s="343" t="str">
        <f>AG23</f>
        <v>3. Gruppe Beta</v>
      </c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92" t="s">
        <v>17</v>
      </c>
      <c r="AF53" s="344" t="str">
        <f>AG25</f>
        <v>1. Gruppe Delta</v>
      </c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5"/>
      <c r="AX53" s="345"/>
      <c r="AY53" s="92" t="s">
        <v>16</v>
      </c>
      <c r="AZ53" s="346"/>
      <c r="BA53" s="346"/>
      <c r="BB53" s="347"/>
      <c r="BC53" s="347"/>
      <c r="BD53" s="80"/>
      <c r="BF53" s="88"/>
      <c r="BG53" s="88"/>
      <c r="BH53" s="88"/>
      <c r="BU53" s="89" t="str">
        <f t="shared" si="0"/>
        <v>0</v>
      </c>
      <c r="BV53" s="85" t="s">
        <v>16</v>
      </c>
      <c r="BW53" s="89" t="str">
        <f t="shared" si="1"/>
        <v>0</v>
      </c>
    </row>
    <row r="54" spans="2:75" ht="13.5" customHeight="1">
      <c r="B54" s="104"/>
      <c r="C54" s="104"/>
      <c r="D54" s="104"/>
      <c r="E54" s="104"/>
      <c r="F54" s="104"/>
      <c r="G54" s="104"/>
      <c r="H54" s="104"/>
      <c r="I54" s="104"/>
      <c r="J54" s="105"/>
      <c r="K54" s="105"/>
      <c r="L54" s="105"/>
      <c r="M54" s="105"/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7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7"/>
      <c r="AX54" s="107"/>
      <c r="AY54" s="107"/>
      <c r="AZ54" s="107"/>
      <c r="BA54" s="107"/>
      <c r="BB54" s="107"/>
      <c r="BC54" s="107"/>
      <c r="BD54" s="80"/>
      <c r="BF54" s="88"/>
      <c r="BG54" s="88"/>
      <c r="BH54" s="88"/>
      <c r="BU54" s="89"/>
      <c r="BW54" s="89"/>
    </row>
    <row r="55" spans="2:75" ht="13.5" customHeight="1">
      <c r="B55" s="104"/>
      <c r="C55" s="104"/>
      <c r="D55" s="104"/>
      <c r="E55" s="104"/>
      <c r="F55" s="104"/>
      <c r="G55" s="104"/>
      <c r="H55" s="104"/>
      <c r="I55" s="104"/>
      <c r="J55" s="105"/>
      <c r="K55" s="105"/>
      <c r="L55" s="105"/>
      <c r="M55" s="105"/>
      <c r="N55" s="105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7"/>
      <c r="AX55" s="107"/>
      <c r="AY55" s="107"/>
      <c r="AZ55" s="107"/>
      <c r="BA55" s="107"/>
      <c r="BB55" s="107"/>
      <c r="BC55" s="107"/>
      <c r="BD55" s="80"/>
      <c r="BF55" s="88"/>
      <c r="BG55" s="88"/>
      <c r="BH55" s="88"/>
      <c r="BU55" s="89"/>
      <c r="BW55" s="89"/>
    </row>
    <row r="56" spans="2:75" ht="5.25" customHeight="1">
      <c r="B56" s="104"/>
      <c r="C56" s="104"/>
      <c r="D56" s="104"/>
      <c r="E56" s="104"/>
      <c r="F56" s="104"/>
      <c r="G56" s="104"/>
      <c r="H56" s="104"/>
      <c r="I56" s="104"/>
      <c r="J56" s="105"/>
      <c r="K56" s="105"/>
      <c r="L56" s="105"/>
      <c r="M56" s="105"/>
      <c r="N56" s="105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7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7"/>
      <c r="AX56" s="107"/>
      <c r="AY56" s="107"/>
      <c r="AZ56" s="107"/>
      <c r="BA56" s="107"/>
      <c r="BB56" s="107"/>
      <c r="BC56" s="107"/>
      <c r="BD56" s="80"/>
      <c r="BF56" s="88"/>
      <c r="BG56" s="88"/>
      <c r="BH56" s="88"/>
      <c r="BU56" s="89"/>
      <c r="BW56" s="89"/>
    </row>
    <row r="57" spans="2:75" ht="33"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U57" s="89"/>
      <c r="BW57" s="89"/>
    </row>
    <row r="58" spans="73:75" ht="6.75" customHeight="1">
      <c r="BU58" s="89"/>
      <c r="BW58" s="89"/>
    </row>
    <row r="59" spans="2:75" ht="12.75">
      <c r="B59" s="79" t="s">
        <v>84</v>
      </c>
      <c r="BU59" s="89"/>
      <c r="BW59" s="89"/>
    </row>
    <row r="60" spans="73:75" ht="6" customHeight="1" thickBot="1">
      <c r="BU60" s="89"/>
      <c r="BW60" s="89"/>
    </row>
    <row r="61" spans="2:90" s="109" customFormat="1" ht="13.5" customHeight="1" thickBot="1">
      <c r="B61" s="358" t="s">
        <v>35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 t="s">
        <v>19</v>
      </c>
      <c r="Q61" s="358"/>
      <c r="R61" s="358"/>
      <c r="S61" s="358" t="s">
        <v>20</v>
      </c>
      <c r="T61" s="358"/>
      <c r="U61" s="358"/>
      <c r="V61" s="358"/>
      <c r="W61" s="358"/>
      <c r="X61" s="358" t="s">
        <v>21</v>
      </c>
      <c r="Y61" s="358"/>
      <c r="Z61" s="358"/>
      <c r="AA61" s="108"/>
      <c r="AB61" s="108"/>
      <c r="AC61" s="108"/>
      <c r="AD61" s="108"/>
      <c r="AE61" s="358" t="s">
        <v>39</v>
      </c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 t="s">
        <v>19</v>
      </c>
      <c r="AT61" s="358"/>
      <c r="AU61" s="358"/>
      <c r="AV61" s="358" t="s">
        <v>20</v>
      </c>
      <c r="AW61" s="358"/>
      <c r="AX61" s="358"/>
      <c r="AY61" s="358"/>
      <c r="AZ61" s="358"/>
      <c r="BA61" s="358" t="s">
        <v>21</v>
      </c>
      <c r="BB61" s="358"/>
      <c r="BC61" s="358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89"/>
      <c r="BV61" s="110"/>
      <c r="BW61" s="89"/>
      <c r="BX61" s="110"/>
      <c r="BY61" s="110"/>
      <c r="BZ61" s="110"/>
      <c r="CA61" s="110"/>
      <c r="CB61" s="110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</row>
    <row r="62" spans="2:75" ht="12.75">
      <c r="B62" s="359" t="s">
        <v>8</v>
      </c>
      <c r="C62" s="359"/>
      <c r="D62" s="360" t="str">
        <f>$CA$31</f>
        <v>1. Gruppe Alpha</v>
      </c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1">
        <f>$CB$31</f>
        <v>0</v>
      </c>
      <c r="Q62" s="361"/>
      <c r="R62" s="361"/>
      <c r="S62" s="362">
        <f>$CC$31</f>
        <v>0</v>
      </c>
      <c r="T62" s="362"/>
      <c r="U62" s="112" t="s">
        <v>16</v>
      </c>
      <c r="V62" s="362">
        <f>$CE$31</f>
        <v>0</v>
      </c>
      <c r="W62" s="362"/>
      <c r="X62" s="363">
        <f>$CF$31</f>
        <v>0</v>
      </c>
      <c r="Y62" s="363"/>
      <c r="Z62" s="363"/>
      <c r="AA62" s="86"/>
      <c r="AB62" s="86"/>
      <c r="AC62" s="86"/>
      <c r="AD62" s="86"/>
      <c r="AE62" s="359" t="s">
        <v>8</v>
      </c>
      <c r="AF62" s="359"/>
      <c r="AG62" s="360" t="str">
        <f>$CA$37</f>
        <v>2. Gruppe Alpha</v>
      </c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1">
        <f>$CB$37</f>
        <v>0</v>
      </c>
      <c r="AT62" s="361"/>
      <c r="AU62" s="361"/>
      <c r="AV62" s="362">
        <f>$CC$37</f>
        <v>0</v>
      </c>
      <c r="AW62" s="362"/>
      <c r="AX62" s="112" t="s">
        <v>16</v>
      </c>
      <c r="AY62" s="362">
        <f>$CE$37</f>
        <v>0</v>
      </c>
      <c r="AZ62" s="362"/>
      <c r="BA62" s="363">
        <f>$CF$37</f>
        <v>0</v>
      </c>
      <c r="BB62" s="363"/>
      <c r="BC62" s="363"/>
      <c r="BU62" s="89"/>
      <c r="BW62" s="89"/>
    </row>
    <row r="63" spans="2:75" ht="12.75">
      <c r="B63" s="364" t="s">
        <v>9</v>
      </c>
      <c r="C63" s="364"/>
      <c r="D63" s="365" t="str">
        <f>CA32</f>
        <v>4. Gruppe Beta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6">
        <f>$CB$32</f>
        <v>0</v>
      </c>
      <c r="Q63" s="366"/>
      <c r="R63" s="366"/>
      <c r="S63" s="367">
        <f>$CC$32</f>
        <v>0</v>
      </c>
      <c r="T63" s="367"/>
      <c r="U63" s="113" t="s">
        <v>16</v>
      </c>
      <c r="V63" s="367">
        <f>$CE$32</f>
        <v>0</v>
      </c>
      <c r="W63" s="367"/>
      <c r="X63" s="368">
        <f>$CF$32</f>
        <v>0</v>
      </c>
      <c r="Y63" s="368"/>
      <c r="Z63" s="368"/>
      <c r="AA63" s="86"/>
      <c r="AB63" s="86"/>
      <c r="AC63" s="86"/>
      <c r="AD63" s="86"/>
      <c r="AE63" s="364" t="s">
        <v>9</v>
      </c>
      <c r="AF63" s="364"/>
      <c r="AG63" s="365" t="str">
        <f>$CA$38</f>
        <v>1. Gruppe Beta</v>
      </c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6">
        <f>$CB$38</f>
        <v>0</v>
      </c>
      <c r="AT63" s="366"/>
      <c r="AU63" s="366"/>
      <c r="AV63" s="367">
        <f>$CC$38</f>
        <v>0</v>
      </c>
      <c r="AW63" s="367"/>
      <c r="AX63" s="113" t="s">
        <v>16</v>
      </c>
      <c r="AY63" s="367">
        <f>$CE$38</f>
        <v>0</v>
      </c>
      <c r="AZ63" s="367"/>
      <c r="BA63" s="368">
        <f>$CF$38</f>
        <v>0</v>
      </c>
      <c r="BB63" s="368"/>
      <c r="BC63" s="368"/>
      <c r="BU63" s="89"/>
      <c r="BW63" s="89"/>
    </row>
    <row r="64" spans="2:75" ht="12.75">
      <c r="B64" s="364" t="s">
        <v>10</v>
      </c>
      <c r="C64" s="364"/>
      <c r="D64" s="365" t="str">
        <f>CA33</f>
        <v>3. Gruppe Gamma</v>
      </c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6">
        <f>$CB$33</f>
        <v>0</v>
      </c>
      <c r="Q64" s="366"/>
      <c r="R64" s="366"/>
      <c r="S64" s="367">
        <f>$CC$33</f>
        <v>0</v>
      </c>
      <c r="T64" s="367"/>
      <c r="U64" s="113" t="s">
        <v>16</v>
      </c>
      <c r="V64" s="367">
        <f>$CE$33</f>
        <v>0</v>
      </c>
      <c r="W64" s="367"/>
      <c r="X64" s="368">
        <f>$CF$33</f>
        <v>0</v>
      </c>
      <c r="Y64" s="368"/>
      <c r="Z64" s="368"/>
      <c r="AA64" s="86"/>
      <c r="AB64" s="86"/>
      <c r="AC64" s="86"/>
      <c r="AD64" s="86"/>
      <c r="AE64" s="364" t="s">
        <v>10</v>
      </c>
      <c r="AF64" s="364"/>
      <c r="AG64" s="365" t="str">
        <f>$CA$39</f>
        <v>4. Gruppe Gamma</v>
      </c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6">
        <f>$CB$39</f>
        <v>0</v>
      </c>
      <c r="AT64" s="366"/>
      <c r="AU64" s="366"/>
      <c r="AV64" s="367">
        <f>$CC$39</f>
        <v>0</v>
      </c>
      <c r="AW64" s="367"/>
      <c r="AX64" s="113" t="s">
        <v>16</v>
      </c>
      <c r="AY64" s="367">
        <f>$CE$39</f>
        <v>0</v>
      </c>
      <c r="AZ64" s="367"/>
      <c r="BA64" s="368">
        <f>$CF$39</f>
        <v>0</v>
      </c>
      <c r="BB64" s="368"/>
      <c r="BC64" s="368"/>
      <c r="BU64" s="89"/>
      <c r="BW64" s="89"/>
    </row>
    <row r="65" spans="2:75" ht="13.5" thickBot="1">
      <c r="B65" s="369" t="s">
        <v>11</v>
      </c>
      <c r="C65" s="369"/>
      <c r="D65" s="370" t="str">
        <f>CA34</f>
        <v>2. Gruppe Delta</v>
      </c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1">
        <f>$CB$34</f>
        <v>0</v>
      </c>
      <c r="Q65" s="371"/>
      <c r="R65" s="371"/>
      <c r="S65" s="372">
        <f>$CC$34</f>
        <v>0</v>
      </c>
      <c r="T65" s="372"/>
      <c r="U65" s="114" t="s">
        <v>16</v>
      </c>
      <c r="V65" s="372">
        <f>$CE$34</f>
        <v>0</v>
      </c>
      <c r="W65" s="372"/>
      <c r="X65" s="373">
        <f>$CF$34</f>
        <v>0</v>
      </c>
      <c r="Y65" s="373"/>
      <c r="Z65" s="373"/>
      <c r="AA65" s="86"/>
      <c r="AB65" s="86"/>
      <c r="AC65" s="86"/>
      <c r="AD65" s="86"/>
      <c r="AE65" s="369" t="s">
        <v>11</v>
      </c>
      <c r="AF65" s="369"/>
      <c r="AG65" s="370" t="str">
        <f>$CA$40</f>
        <v>3. Gruppe Delta</v>
      </c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1">
        <f>$CB$40</f>
        <v>0</v>
      </c>
      <c r="AT65" s="371"/>
      <c r="AU65" s="371"/>
      <c r="AV65" s="372">
        <f>$CC$40</f>
        <v>0</v>
      </c>
      <c r="AW65" s="372"/>
      <c r="AX65" s="114" t="s">
        <v>16</v>
      </c>
      <c r="AY65" s="372">
        <f>$CE$40</f>
        <v>0</v>
      </c>
      <c r="AZ65" s="372"/>
      <c r="BA65" s="373">
        <f>$CF$40</f>
        <v>0</v>
      </c>
      <c r="BB65" s="373"/>
      <c r="BC65" s="373"/>
      <c r="BU65" s="89"/>
      <c r="BW65" s="89"/>
    </row>
    <row r="66" spans="73:75" ht="9" customHeight="1" thickBot="1">
      <c r="BU66" s="89"/>
      <c r="BW66" s="89"/>
    </row>
    <row r="67" spans="2:80" ht="13.5" thickBot="1">
      <c r="B67" s="358" t="s">
        <v>38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 t="s">
        <v>19</v>
      </c>
      <c r="Q67" s="358"/>
      <c r="R67" s="358"/>
      <c r="S67" s="358" t="s">
        <v>20</v>
      </c>
      <c r="T67" s="358"/>
      <c r="U67" s="358"/>
      <c r="V67" s="358"/>
      <c r="W67" s="358"/>
      <c r="X67" s="358" t="s">
        <v>21</v>
      </c>
      <c r="Y67" s="358"/>
      <c r="Z67" s="358"/>
      <c r="AA67" s="108"/>
      <c r="AB67" s="108"/>
      <c r="AC67" s="108"/>
      <c r="AD67" s="108"/>
      <c r="AE67" s="358" t="s">
        <v>37</v>
      </c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 t="s">
        <v>19</v>
      </c>
      <c r="AT67" s="358"/>
      <c r="AU67" s="358"/>
      <c r="AV67" s="358" t="s">
        <v>20</v>
      </c>
      <c r="AW67" s="358"/>
      <c r="AX67" s="358"/>
      <c r="AY67" s="358"/>
      <c r="AZ67" s="358"/>
      <c r="BA67" s="358" t="s">
        <v>21</v>
      </c>
      <c r="BB67" s="358"/>
      <c r="BC67" s="358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89"/>
      <c r="BV67" s="67"/>
      <c r="BW67" s="89"/>
      <c r="BX67" s="67"/>
      <c r="BY67" s="67"/>
      <c r="BZ67" s="67"/>
      <c r="CA67" s="67"/>
      <c r="CB67" s="67"/>
    </row>
    <row r="68" spans="2:80" ht="12.75">
      <c r="B68" s="359" t="s">
        <v>8</v>
      </c>
      <c r="C68" s="359"/>
      <c r="D68" s="360" t="str">
        <f>$CA$43</f>
        <v>2. Gruppe Beta</v>
      </c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1">
        <f>$CB$43</f>
        <v>0</v>
      </c>
      <c r="Q68" s="361"/>
      <c r="R68" s="361"/>
      <c r="S68" s="362">
        <f>$CC$43</f>
        <v>0</v>
      </c>
      <c r="T68" s="362"/>
      <c r="U68" s="112" t="s">
        <v>16</v>
      </c>
      <c r="V68" s="362">
        <f>$CE$43</f>
        <v>0</v>
      </c>
      <c r="W68" s="362"/>
      <c r="X68" s="363">
        <f>$CF$43</f>
        <v>0</v>
      </c>
      <c r="Y68" s="363"/>
      <c r="Z68" s="363"/>
      <c r="AA68" s="86"/>
      <c r="AB68" s="86"/>
      <c r="AC68" s="86"/>
      <c r="AD68" s="86"/>
      <c r="AE68" s="359" t="s">
        <v>8</v>
      </c>
      <c r="AF68" s="359"/>
      <c r="AG68" s="360" t="str">
        <f>$CA$49</f>
        <v>4. Gruppe Alpha</v>
      </c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1">
        <f>$CB$49</f>
        <v>0</v>
      </c>
      <c r="AT68" s="361"/>
      <c r="AU68" s="361"/>
      <c r="AV68" s="362">
        <f>$CC$49</f>
        <v>0</v>
      </c>
      <c r="AW68" s="362"/>
      <c r="AX68" s="112" t="s">
        <v>16</v>
      </c>
      <c r="AY68" s="362">
        <f>$CE$49</f>
        <v>0</v>
      </c>
      <c r="AZ68" s="362"/>
      <c r="BA68" s="363">
        <f>$CF$49</f>
        <v>0</v>
      </c>
      <c r="BB68" s="363"/>
      <c r="BC68" s="363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89"/>
      <c r="BV68" s="67"/>
      <c r="BW68" s="89"/>
      <c r="BX68" s="67"/>
      <c r="BY68" s="67"/>
      <c r="BZ68" s="67"/>
      <c r="CA68" s="67"/>
      <c r="CB68" s="67"/>
    </row>
    <row r="69" spans="2:80" ht="12.75">
      <c r="B69" s="364" t="s">
        <v>9</v>
      </c>
      <c r="C69" s="364"/>
      <c r="D69" s="365" t="str">
        <f>$CA$44</f>
        <v>3. Gruppe Alpha</v>
      </c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6">
        <f>$CB$44</f>
        <v>0</v>
      </c>
      <c r="Q69" s="366"/>
      <c r="R69" s="366"/>
      <c r="S69" s="367">
        <f>$CC$44</f>
        <v>0</v>
      </c>
      <c r="T69" s="367"/>
      <c r="U69" s="113" t="s">
        <v>16</v>
      </c>
      <c r="V69" s="367">
        <f>$CE$44</f>
        <v>0</v>
      </c>
      <c r="W69" s="367"/>
      <c r="X69" s="368">
        <f>$CF$44</f>
        <v>0</v>
      </c>
      <c r="Y69" s="368"/>
      <c r="Z69" s="368"/>
      <c r="AA69" s="86"/>
      <c r="AB69" s="86"/>
      <c r="AC69" s="86"/>
      <c r="AD69" s="86"/>
      <c r="AE69" s="364" t="s">
        <v>9</v>
      </c>
      <c r="AF69" s="364"/>
      <c r="AG69" s="365" t="str">
        <f>$CA$50</f>
        <v>3. Gruppe Beta</v>
      </c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6">
        <f>$CB$50</f>
        <v>0</v>
      </c>
      <c r="AT69" s="366"/>
      <c r="AU69" s="366"/>
      <c r="AV69" s="367">
        <f>$CC$50</f>
        <v>0</v>
      </c>
      <c r="AW69" s="367"/>
      <c r="AX69" s="113" t="s">
        <v>16</v>
      </c>
      <c r="AY69" s="367">
        <f>$CE$50</f>
        <v>0</v>
      </c>
      <c r="AZ69" s="367"/>
      <c r="BA69" s="368">
        <f>$CF$50</f>
        <v>0</v>
      </c>
      <c r="BB69" s="368"/>
      <c r="BC69" s="368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89"/>
      <c r="BV69" s="67"/>
      <c r="BW69" s="89"/>
      <c r="BX69" s="67"/>
      <c r="BY69" s="67"/>
      <c r="BZ69" s="67"/>
      <c r="CA69" s="67"/>
      <c r="CB69" s="67"/>
    </row>
    <row r="70" spans="2:80" ht="12.75">
      <c r="B70" s="364" t="s">
        <v>10</v>
      </c>
      <c r="C70" s="364"/>
      <c r="D70" s="365" t="str">
        <f>$CA$45</f>
        <v>1. Gruppe Gamma</v>
      </c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6">
        <f>$CB$45</f>
        <v>0</v>
      </c>
      <c r="Q70" s="366"/>
      <c r="R70" s="366"/>
      <c r="S70" s="367">
        <f>$CC$45</f>
        <v>0</v>
      </c>
      <c r="T70" s="367"/>
      <c r="U70" s="113" t="s">
        <v>16</v>
      </c>
      <c r="V70" s="367">
        <f>$CE$45</f>
        <v>0</v>
      </c>
      <c r="W70" s="367"/>
      <c r="X70" s="368">
        <f>$CF$45</f>
        <v>0</v>
      </c>
      <c r="Y70" s="368"/>
      <c r="Z70" s="368"/>
      <c r="AA70" s="86"/>
      <c r="AB70" s="86"/>
      <c r="AC70" s="86"/>
      <c r="AD70" s="86"/>
      <c r="AE70" s="364" t="s">
        <v>10</v>
      </c>
      <c r="AF70" s="364"/>
      <c r="AG70" s="365" t="str">
        <f>$CA$51</f>
        <v>2. Gruppe Gamma</v>
      </c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6">
        <f>$CB$51</f>
        <v>0</v>
      </c>
      <c r="AT70" s="366"/>
      <c r="AU70" s="366"/>
      <c r="AV70" s="367">
        <f>$CC$51</f>
        <v>0</v>
      </c>
      <c r="AW70" s="367"/>
      <c r="AX70" s="113" t="s">
        <v>16</v>
      </c>
      <c r="AY70" s="367">
        <f>$CE$51</f>
        <v>0</v>
      </c>
      <c r="AZ70" s="367"/>
      <c r="BA70" s="368">
        <f>$CF$51</f>
        <v>0</v>
      </c>
      <c r="BB70" s="368"/>
      <c r="BC70" s="368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89"/>
      <c r="BV70" s="67"/>
      <c r="BW70" s="89"/>
      <c r="BX70" s="67"/>
      <c r="BY70" s="67"/>
      <c r="BZ70" s="67"/>
      <c r="CA70" s="67"/>
      <c r="CB70" s="67"/>
    </row>
    <row r="71" spans="2:80" ht="13.5" thickBot="1">
      <c r="B71" s="369" t="s">
        <v>11</v>
      </c>
      <c r="C71" s="369"/>
      <c r="D71" s="370" t="str">
        <f>$CA$46</f>
        <v>4. Gruppe Delta</v>
      </c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1">
        <f>$CB$46</f>
        <v>0</v>
      </c>
      <c r="Q71" s="371"/>
      <c r="R71" s="371"/>
      <c r="S71" s="372">
        <f>$CC$46</f>
        <v>0</v>
      </c>
      <c r="T71" s="372"/>
      <c r="U71" s="114" t="s">
        <v>16</v>
      </c>
      <c r="V71" s="372">
        <f>$CE$46</f>
        <v>0</v>
      </c>
      <c r="W71" s="372"/>
      <c r="X71" s="373">
        <f>$CF$46</f>
        <v>0</v>
      </c>
      <c r="Y71" s="373"/>
      <c r="Z71" s="373"/>
      <c r="AA71" s="86"/>
      <c r="AB71" s="86"/>
      <c r="AC71" s="86"/>
      <c r="AD71" s="86"/>
      <c r="AE71" s="369" t="s">
        <v>11</v>
      </c>
      <c r="AF71" s="369"/>
      <c r="AG71" s="370" t="str">
        <f>$CA$52</f>
        <v>1. Gruppe Delta</v>
      </c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1">
        <f>$CB$52</f>
        <v>0</v>
      </c>
      <c r="AT71" s="371"/>
      <c r="AU71" s="371"/>
      <c r="AV71" s="372">
        <f>$CC$52</f>
        <v>0</v>
      </c>
      <c r="AW71" s="372"/>
      <c r="AX71" s="114" t="s">
        <v>16</v>
      </c>
      <c r="AY71" s="372">
        <f>$CE$52</f>
        <v>0</v>
      </c>
      <c r="AZ71" s="372"/>
      <c r="BA71" s="373">
        <f>$CF$52</f>
        <v>0</v>
      </c>
      <c r="BB71" s="373"/>
      <c r="BC71" s="373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89"/>
      <c r="BV71" s="67"/>
      <c r="BW71" s="89"/>
      <c r="BX71" s="67"/>
      <c r="BY71" s="67"/>
      <c r="BZ71" s="67"/>
      <c r="CA71" s="67"/>
      <c r="CB71" s="67"/>
    </row>
  </sheetData>
  <sheetProtection/>
  <mergeCells count="401">
    <mergeCell ref="AE71:AF71"/>
    <mergeCell ref="AG71:AR71"/>
    <mergeCell ref="AS71:AU71"/>
    <mergeCell ref="AV71:AW71"/>
    <mergeCell ref="AY71:AZ71"/>
    <mergeCell ref="BA71:BC71"/>
    <mergeCell ref="B71:C71"/>
    <mergeCell ref="D71:O71"/>
    <mergeCell ref="P71:R71"/>
    <mergeCell ref="S71:T71"/>
    <mergeCell ref="V71:W71"/>
    <mergeCell ref="X71:Z71"/>
    <mergeCell ref="AE70:AF70"/>
    <mergeCell ref="AG70:AR70"/>
    <mergeCell ref="AS70:AU70"/>
    <mergeCell ref="AV70:AW70"/>
    <mergeCell ref="AY70:AZ70"/>
    <mergeCell ref="BA70:BC70"/>
    <mergeCell ref="B70:C70"/>
    <mergeCell ref="D70:O70"/>
    <mergeCell ref="P70:R70"/>
    <mergeCell ref="S70:T70"/>
    <mergeCell ref="V70:W70"/>
    <mergeCell ref="X70:Z70"/>
    <mergeCell ref="AE69:AF69"/>
    <mergeCell ref="AG69:AR69"/>
    <mergeCell ref="AS69:AU69"/>
    <mergeCell ref="AV69:AW69"/>
    <mergeCell ref="AY69:AZ69"/>
    <mergeCell ref="BA69:BC69"/>
    <mergeCell ref="AS68:AU68"/>
    <mergeCell ref="AV68:AW68"/>
    <mergeCell ref="AY68:AZ68"/>
    <mergeCell ref="BA68:BC68"/>
    <mergeCell ref="B69:C69"/>
    <mergeCell ref="D69:O69"/>
    <mergeCell ref="P69:R69"/>
    <mergeCell ref="S69:T69"/>
    <mergeCell ref="V69:W69"/>
    <mergeCell ref="X69:Z69"/>
    <mergeCell ref="AV67:AZ67"/>
    <mergeCell ref="BA67:BC67"/>
    <mergeCell ref="B68:C68"/>
    <mergeCell ref="D68:O68"/>
    <mergeCell ref="P68:R68"/>
    <mergeCell ref="S68:T68"/>
    <mergeCell ref="V68:W68"/>
    <mergeCell ref="X68:Z68"/>
    <mergeCell ref="AE68:AF68"/>
    <mergeCell ref="AG68:AR68"/>
    <mergeCell ref="B67:O67"/>
    <mergeCell ref="P67:R67"/>
    <mergeCell ref="S67:W67"/>
    <mergeCell ref="X67:Z67"/>
    <mergeCell ref="AE67:AR67"/>
    <mergeCell ref="AS67:AU67"/>
    <mergeCell ref="AE65:AF65"/>
    <mergeCell ref="AG65:AR65"/>
    <mergeCell ref="AS65:AU65"/>
    <mergeCell ref="AV65:AW65"/>
    <mergeCell ref="AY65:AZ65"/>
    <mergeCell ref="BA65:BC65"/>
    <mergeCell ref="B65:C65"/>
    <mergeCell ref="D65:O65"/>
    <mergeCell ref="P65:R65"/>
    <mergeCell ref="S65:T65"/>
    <mergeCell ref="V65:W65"/>
    <mergeCell ref="X65:Z65"/>
    <mergeCell ref="AE64:AF64"/>
    <mergeCell ref="AG64:AR64"/>
    <mergeCell ref="AS64:AU64"/>
    <mergeCell ref="AV64:AW64"/>
    <mergeCell ref="AY64:AZ64"/>
    <mergeCell ref="BA64:BC64"/>
    <mergeCell ref="B64:C64"/>
    <mergeCell ref="D64:O64"/>
    <mergeCell ref="P64:R64"/>
    <mergeCell ref="S64:T64"/>
    <mergeCell ref="V64:W64"/>
    <mergeCell ref="X64:Z64"/>
    <mergeCell ref="AE63:AF63"/>
    <mergeCell ref="AG63:AR63"/>
    <mergeCell ref="AS63:AU63"/>
    <mergeCell ref="AV63:AW63"/>
    <mergeCell ref="AY63:AZ63"/>
    <mergeCell ref="BA63:BC63"/>
    <mergeCell ref="B63:C63"/>
    <mergeCell ref="D63:O63"/>
    <mergeCell ref="P63:R63"/>
    <mergeCell ref="S63:T63"/>
    <mergeCell ref="V63:W63"/>
    <mergeCell ref="X63:Z63"/>
    <mergeCell ref="AE62:AF62"/>
    <mergeCell ref="AG62:AR62"/>
    <mergeCell ref="AS62:AU62"/>
    <mergeCell ref="AV62:AW62"/>
    <mergeCell ref="AY62:AZ62"/>
    <mergeCell ref="BA62:BC62"/>
    <mergeCell ref="B62:C62"/>
    <mergeCell ref="D62:O62"/>
    <mergeCell ref="P62:R62"/>
    <mergeCell ref="S62:T62"/>
    <mergeCell ref="V62:W62"/>
    <mergeCell ref="X62:Z62"/>
    <mergeCell ref="BB53:BC53"/>
    <mergeCell ref="B57:BC57"/>
    <mergeCell ref="B61:O61"/>
    <mergeCell ref="P61:R61"/>
    <mergeCell ref="S61:W61"/>
    <mergeCell ref="X61:Z61"/>
    <mergeCell ref="AE61:AR61"/>
    <mergeCell ref="AS61:AU61"/>
    <mergeCell ref="AV61:AZ61"/>
    <mergeCell ref="BA61:BC61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B51:C51"/>
    <mergeCell ref="D51:F51"/>
    <mergeCell ref="G51:I51"/>
    <mergeCell ref="J51:N51"/>
    <mergeCell ref="O51:AD51"/>
    <mergeCell ref="AF51:AV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B48:BC48"/>
    <mergeCell ref="CC48:CE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AW46:AX46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B46:C46"/>
    <mergeCell ref="D46:F46"/>
    <mergeCell ref="G46:I46"/>
    <mergeCell ref="J46:N46"/>
    <mergeCell ref="O46:AD46"/>
    <mergeCell ref="AF46:AV46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AZ42:BA42"/>
    <mergeCell ref="BB42:BC42"/>
    <mergeCell ref="CC42:CE42"/>
    <mergeCell ref="B43:C43"/>
    <mergeCell ref="D43:F43"/>
    <mergeCell ref="G43:I43"/>
    <mergeCell ref="J43:N43"/>
    <mergeCell ref="O43:AD43"/>
    <mergeCell ref="AF43:AV43"/>
    <mergeCell ref="AW43:AX43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B41:C41"/>
    <mergeCell ref="D41:F41"/>
    <mergeCell ref="G41:I41"/>
    <mergeCell ref="J41:N41"/>
    <mergeCell ref="O41:AD41"/>
    <mergeCell ref="AF41:AV41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W36:AX36"/>
    <mergeCell ref="AZ36:BA36"/>
    <mergeCell ref="BB36:BC36"/>
    <mergeCell ref="CC36:CE36"/>
    <mergeCell ref="B37:C37"/>
    <mergeCell ref="D37:F37"/>
    <mergeCell ref="G37:I37"/>
    <mergeCell ref="J37:N37"/>
    <mergeCell ref="O37:AD37"/>
    <mergeCell ref="AF37:AV37"/>
    <mergeCell ref="B36:C36"/>
    <mergeCell ref="D36:F36"/>
    <mergeCell ref="G36:I36"/>
    <mergeCell ref="J36:N36"/>
    <mergeCell ref="O36:AD36"/>
    <mergeCell ref="AF36:AV36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O32:AD32"/>
    <mergeCell ref="AF32:AV32"/>
    <mergeCell ref="CC30:CE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29:C29"/>
    <mergeCell ref="D29:F29"/>
    <mergeCell ref="G29:I29"/>
    <mergeCell ref="J29:N29"/>
    <mergeCell ref="O29:AV29"/>
    <mergeCell ref="AW29:BA29"/>
    <mergeCell ref="B25:C25"/>
    <mergeCell ref="D25:X25"/>
    <mergeCell ref="Y25:Z25"/>
    <mergeCell ref="AE25:AF25"/>
    <mergeCell ref="AG25:BA25"/>
    <mergeCell ref="BB25:BC25"/>
    <mergeCell ref="B24:C24"/>
    <mergeCell ref="D24:X24"/>
    <mergeCell ref="Y24:Z24"/>
    <mergeCell ref="AE24:AF24"/>
    <mergeCell ref="AG24:BA24"/>
    <mergeCell ref="BB24:BC24"/>
    <mergeCell ref="B23:C23"/>
    <mergeCell ref="D23:X23"/>
    <mergeCell ref="Y23:Z23"/>
    <mergeCell ref="AE23:AF23"/>
    <mergeCell ref="AG23:BA23"/>
    <mergeCell ref="BB23:BC23"/>
    <mergeCell ref="B21:Z21"/>
    <mergeCell ref="AE21:BC21"/>
    <mergeCell ref="B22:C22"/>
    <mergeCell ref="D22:X22"/>
    <mergeCell ref="Y22:Z22"/>
    <mergeCell ref="AE22:AF22"/>
    <mergeCell ref="AG22:BA22"/>
    <mergeCell ref="BB22:BC22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H2:AV2"/>
    <mergeCell ref="H3:AV3"/>
    <mergeCell ref="M6:T6"/>
    <mergeCell ref="Y6:AF6"/>
    <mergeCell ref="B8:AQ8"/>
    <mergeCell ref="H10:L10"/>
    <mergeCell ref="U10:V10"/>
    <mergeCell ref="X10:AB10"/>
    <mergeCell ref="AL10:AP10"/>
  </mergeCells>
  <printOptions/>
  <pageMargins left="0.39375" right="0.39375" top="0.39375" bottom="0.39375" header="0.5118055555555555" footer="0"/>
  <pageSetup horizontalDpi="300" verticalDpi="300" orientation="portrait" paperSize="9" scale="96"/>
  <headerFooter alignWithMargins="0">
    <oddFooter xml:space="preserve">&amp;C&amp;F&amp;R&amp;P von &amp;N </oddFooter>
  </headerFooter>
  <rowBreaks count="1" manualBreakCount="1">
    <brk id="55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L49"/>
  <sheetViews>
    <sheetView zoomScalePageLayoutView="0" workbookViewId="0" topLeftCell="A1">
      <selection activeCell="B8" sqref="B8:AQ8"/>
    </sheetView>
  </sheetViews>
  <sheetFormatPr defaultColWidth="1.7109375" defaultRowHeight="12.75"/>
  <cols>
    <col min="1" max="56" width="1.7109375" style="0" customWidth="1"/>
    <col min="57" max="57" width="5.7109375" style="119" customWidth="1"/>
    <col min="58" max="64" width="5.7109375" style="119" hidden="1" customWidth="1"/>
    <col min="65" max="72" width="5.7109375" style="118" hidden="1" customWidth="1"/>
    <col min="73" max="73" width="5.7109375" style="118" customWidth="1"/>
    <col min="74" max="80" width="1.7109375" style="117" customWidth="1"/>
    <col min="81" max="84" width="1.7109375" style="116" customWidth="1"/>
    <col min="85" max="102" width="1.7109375" style="115" customWidth="1"/>
  </cols>
  <sheetData>
    <row r="1" spans="1:56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</row>
    <row r="2" spans="1:56" ht="33">
      <c r="A2" s="68"/>
      <c r="B2" s="68"/>
      <c r="C2" s="68"/>
      <c r="D2" s="68"/>
      <c r="E2" s="68"/>
      <c r="F2" s="68"/>
      <c r="G2" s="68"/>
      <c r="H2" s="308" t="s">
        <v>169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64"/>
      <c r="AX2" s="64"/>
      <c r="AY2" s="64"/>
      <c r="AZ2" s="64"/>
      <c r="BA2" s="64"/>
      <c r="BB2" s="64"/>
      <c r="BC2" s="64"/>
      <c r="BD2" s="65"/>
    </row>
    <row r="3" spans="1:102" s="13" customFormat="1" ht="33">
      <c r="A3" s="68"/>
      <c r="B3" s="68"/>
      <c r="C3" s="68"/>
      <c r="D3" s="68"/>
      <c r="E3" s="68"/>
      <c r="F3" s="68"/>
      <c r="G3" s="68"/>
      <c r="H3" s="309" t="s">
        <v>62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69"/>
      <c r="AX3" s="69"/>
      <c r="AY3" s="69"/>
      <c r="AZ3" s="69"/>
      <c r="BA3" s="69"/>
      <c r="BB3" s="69"/>
      <c r="BC3" s="69"/>
      <c r="BD3" s="69"/>
      <c r="BE3" s="153"/>
      <c r="BF3" s="153"/>
      <c r="BG3" s="153"/>
      <c r="BH3" s="153"/>
      <c r="BI3" s="153"/>
      <c r="BJ3" s="153"/>
      <c r="BK3" s="153"/>
      <c r="BL3" s="153"/>
      <c r="BM3" s="152"/>
      <c r="BN3" s="152"/>
      <c r="BO3" s="152"/>
      <c r="BP3" s="152"/>
      <c r="BQ3" s="152"/>
      <c r="BR3" s="152"/>
      <c r="BS3" s="152"/>
      <c r="BT3" s="152"/>
      <c r="BU3" s="152"/>
      <c r="BV3" s="151"/>
      <c r="BW3" s="151"/>
      <c r="BX3" s="151"/>
      <c r="BY3" s="151"/>
      <c r="BZ3" s="151"/>
      <c r="CA3" s="151"/>
      <c r="CB3" s="151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</row>
    <row r="4" spans="1:102" s="1" customFormat="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146"/>
      <c r="BF4" s="146"/>
      <c r="BG4" s="146"/>
      <c r="BH4" s="146"/>
      <c r="BI4" s="146"/>
      <c r="BJ4" s="146"/>
      <c r="BK4" s="146"/>
      <c r="BL4" s="146"/>
      <c r="BM4" s="145"/>
      <c r="BN4" s="145"/>
      <c r="BO4" s="145"/>
      <c r="BP4" s="145"/>
      <c r="BQ4" s="145"/>
      <c r="BR4" s="145"/>
      <c r="BS4" s="145"/>
      <c r="BT4" s="145"/>
      <c r="BU4" s="145"/>
      <c r="BV4" s="144"/>
      <c r="BW4" s="144"/>
      <c r="BX4" s="144"/>
      <c r="BY4" s="144"/>
      <c r="BZ4" s="144"/>
      <c r="CA4" s="144"/>
      <c r="CB4" s="144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</row>
    <row r="5" spans="1:102" s="1" customFormat="1" ht="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146"/>
      <c r="BF5" s="146"/>
      <c r="BG5" s="146"/>
      <c r="BH5" s="146"/>
      <c r="BI5" s="146"/>
      <c r="BJ5" s="146"/>
      <c r="BK5" s="146"/>
      <c r="BL5" s="146"/>
      <c r="BM5" s="145"/>
      <c r="BN5" s="145"/>
      <c r="BO5" s="145"/>
      <c r="BP5" s="145"/>
      <c r="BQ5" s="145"/>
      <c r="BR5" s="145"/>
      <c r="BS5" s="145"/>
      <c r="BT5" s="145"/>
      <c r="BU5" s="145"/>
      <c r="BV5" s="144"/>
      <c r="BW5" s="144"/>
      <c r="BX5" s="144"/>
      <c r="BY5" s="144"/>
      <c r="BZ5" s="144"/>
      <c r="CA5" s="144"/>
      <c r="CB5" s="144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</row>
    <row r="6" spans="1:102" s="1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6" t="s">
        <v>0</v>
      </c>
      <c r="M6" s="226" t="s">
        <v>63</v>
      </c>
      <c r="N6" s="226"/>
      <c r="O6" s="226"/>
      <c r="P6" s="226"/>
      <c r="Q6" s="226"/>
      <c r="R6" s="226"/>
      <c r="S6" s="226"/>
      <c r="T6" s="226"/>
      <c r="U6" s="73" t="s">
        <v>1</v>
      </c>
      <c r="V6" s="73"/>
      <c r="W6" s="73"/>
      <c r="X6" s="73"/>
      <c r="Y6" s="227">
        <v>41203</v>
      </c>
      <c r="Z6" s="227"/>
      <c r="AA6" s="227"/>
      <c r="AB6" s="227"/>
      <c r="AC6" s="227"/>
      <c r="AD6" s="227"/>
      <c r="AE6" s="227"/>
      <c r="AF6" s="227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146"/>
      <c r="BF6" s="146"/>
      <c r="BG6" s="146"/>
      <c r="BH6" s="146"/>
      <c r="BI6" s="146"/>
      <c r="BJ6" s="146"/>
      <c r="BK6" s="146"/>
      <c r="BL6" s="146"/>
      <c r="BM6" s="145"/>
      <c r="BN6" s="145"/>
      <c r="BO6" s="145"/>
      <c r="BP6" s="145"/>
      <c r="BQ6" s="145"/>
      <c r="BR6" s="145"/>
      <c r="BS6" s="145"/>
      <c r="BT6" s="145"/>
      <c r="BU6" s="145"/>
      <c r="BV6" s="144"/>
      <c r="BW6" s="144"/>
      <c r="BX6" s="144"/>
      <c r="BY6" s="144"/>
      <c r="BZ6" s="144"/>
      <c r="CA6" s="144"/>
      <c r="CB6" s="144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</row>
    <row r="7" spans="1:102" s="1" customFormat="1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146"/>
      <c r="BF7" s="146"/>
      <c r="BG7" s="146"/>
      <c r="BH7" s="146"/>
      <c r="BI7" s="146"/>
      <c r="BJ7" s="146"/>
      <c r="BK7" s="146"/>
      <c r="BL7" s="146"/>
      <c r="BM7" s="145"/>
      <c r="BN7" s="145"/>
      <c r="BO7" s="145"/>
      <c r="BP7" s="145"/>
      <c r="BQ7" s="145"/>
      <c r="BR7" s="145"/>
      <c r="BS7" s="145"/>
      <c r="BT7" s="145"/>
      <c r="BU7" s="145"/>
      <c r="BV7" s="144"/>
      <c r="BW7" s="144"/>
      <c r="BX7" s="144"/>
      <c r="BY7" s="144"/>
      <c r="BZ7" s="144"/>
      <c r="CA7" s="144"/>
      <c r="CB7" s="144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</row>
    <row r="8" spans="1:102" s="1" customFormat="1" ht="15.75">
      <c r="A8" s="73"/>
      <c r="B8" s="310" t="s">
        <v>64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46"/>
      <c r="BF8" s="146"/>
      <c r="BG8" s="146"/>
      <c r="BH8" s="146"/>
      <c r="BI8" s="146"/>
      <c r="BJ8" s="146"/>
      <c r="BK8" s="146"/>
      <c r="BL8" s="146"/>
      <c r="BM8" s="145"/>
      <c r="BN8" s="145"/>
      <c r="BO8" s="145"/>
      <c r="BP8" s="145"/>
      <c r="BQ8" s="145"/>
      <c r="BR8" s="145"/>
      <c r="BS8" s="145"/>
      <c r="BT8" s="145"/>
      <c r="BU8" s="145"/>
      <c r="BV8" s="144"/>
      <c r="BW8" s="144"/>
      <c r="BX8" s="144"/>
      <c r="BY8" s="144"/>
      <c r="BZ8" s="144"/>
      <c r="CA8" s="144"/>
      <c r="CB8" s="144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</row>
    <row r="9" spans="57:102" s="1" customFormat="1" ht="6" customHeight="1">
      <c r="BE9" s="146"/>
      <c r="BF9" s="146"/>
      <c r="BG9" s="146"/>
      <c r="BH9" s="146"/>
      <c r="BI9" s="146"/>
      <c r="BJ9" s="146"/>
      <c r="BK9" s="146"/>
      <c r="BL9" s="146"/>
      <c r="BM9" s="145"/>
      <c r="BN9" s="145"/>
      <c r="BO9" s="145"/>
      <c r="BP9" s="145"/>
      <c r="BQ9" s="145"/>
      <c r="BR9" s="145"/>
      <c r="BS9" s="145"/>
      <c r="BT9" s="145"/>
      <c r="BU9" s="145"/>
      <c r="BV9" s="144"/>
      <c r="BW9" s="144"/>
      <c r="BX9" s="144"/>
      <c r="BY9" s="144"/>
      <c r="BZ9" s="144"/>
      <c r="CA9" s="144"/>
      <c r="CB9" s="144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</row>
    <row r="10" spans="7:102" s="1" customFormat="1" ht="15.75">
      <c r="G10" s="148" t="s">
        <v>2</v>
      </c>
      <c r="H10" s="400">
        <v>0.4444444444444444</v>
      </c>
      <c r="I10" s="400"/>
      <c r="J10" s="400"/>
      <c r="K10" s="400"/>
      <c r="L10" s="400"/>
      <c r="M10" s="147" t="s">
        <v>3</v>
      </c>
      <c r="T10" s="148" t="s">
        <v>4</v>
      </c>
      <c r="U10" s="401"/>
      <c r="V10" s="401"/>
      <c r="W10" s="149"/>
      <c r="X10" s="399">
        <v>0.011805555555555555</v>
      </c>
      <c r="Y10" s="399"/>
      <c r="Z10" s="399"/>
      <c r="AA10" s="399"/>
      <c r="AB10" s="399"/>
      <c r="AC10" s="147" t="s">
        <v>5</v>
      </c>
      <c r="AK10" s="148" t="s">
        <v>6</v>
      </c>
      <c r="AL10" s="399">
        <v>0.0020833333333333333</v>
      </c>
      <c r="AM10" s="399"/>
      <c r="AN10" s="399"/>
      <c r="AO10" s="399"/>
      <c r="AP10" s="399"/>
      <c r="AQ10" s="147" t="s">
        <v>5</v>
      </c>
      <c r="BE10" s="146"/>
      <c r="BF10" s="146"/>
      <c r="BG10" s="146"/>
      <c r="BH10" s="146"/>
      <c r="BI10" s="146"/>
      <c r="BJ10" s="146"/>
      <c r="BK10" s="146"/>
      <c r="BL10" s="146"/>
      <c r="BM10" s="145"/>
      <c r="BN10" s="145"/>
      <c r="BO10" s="145"/>
      <c r="BP10" s="145"/>
      <c r="BQ10" s="145"/>
      <c r="BR10" s="145"/>
      <c r="BS10" s="145"/>
      <c r="BT10" s="145"/>
      <c r="BU10" s="145"/>
      <c r="BV10" s="144"/>
      <c r="BW10" s="144"/>
      <c r="BX10" s="144"/>
      <c r="BY10" s="144"/>
      <c r="BZ10" s="144"/>
      <c r="CA10" s="144"/>
      <c r="CB10" s="144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</row>
    <row r="11" ht="9" customHeight="1"/>
    <row r="12" ht="6" customHeight="1"/>
    <row r="13" ht="12.75">
      <c r="B13" s="139" t="s">
        <v>7</v>
      </c>
    </row>
    <row r="14" ht="6" customHeight="1" thickBot="1"/>
    <row r="15" spans="2:55" ht="16.5" thickBot="1">
      <c r="B15" s="395" t="s">
        <v>92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7"/>
      <c r="Z15" s="398"/>
      <c r="AE15" s="395" t="s">
        <v>91</v>
      </c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7"/>
      <c r="BC15" s="398"/>
    </row>
    <row r="16" spans="2:55" ht="15">
      <c r="B16" s="380" t="s">
        <v>8</v>
      </c>
      <c r="C16" s="381"/>
      <c r="D16" s="394" t="s">
        <v>94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89"/>
      <c r="Z16" s="390"/>
      <c r="AE16" s="380" t="s">
        <v>8</v>
      </c>
      <c r="AF16" s="381"/>
      <c r="AG16" s="394" t="s">
        <v>98</v>
      </c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89"/>
      <c r="BC16" s="390"/>
    </row>
    <row r="17" spans="2:55" ht="15">
      <c r="B17" s="380" t="s">
        <v>9</v>
      </c>
      <c r="C17" s="381"/>
      <c r="D17" s="394" t="s">
        <v>95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89"/>
      <c r="Z17" s="390"/>
      <c r="AE17" s="380" t="s">
        <v>9</v>
      </c>
      <c r="AF17" s="381"/>
      <c r="AG17" s="394" t="s">
        <v>99</v>
      </c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89"/>
      <c r="BC17" s="390"/>
    </row>
    <row r="18" spans="2:55" ht="15">
      <c r="B18" s="380" t="s">
        <v>10</v>
      </c>
      <c r="C18" s="381"/>
      <c r="D18" s="394" t="s">
        <v>96</v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89"/>
      <c r="Z18" s="390"/>
      <c r="AE18" s="380" t="s">
        <v>10</v>
      </c>
      <c r="AF18" s="381"/>
      <c r="AG18" s="394" t="s">
        <v>100</v>
      </c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89"/>
      <c r="BC18" s="390"/>
    </row>
    <row r="19" spans="2:55" ht="15.75" thickBot="1">
      <c r="B19" s="409" t="s">
        <v>11</v>
      </c>
      <c r="C19" s="410"/>
      <c r="D19" s="391" t="s">
        <v>97</v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2"/>
      <c r="Z19" s="393"/>
      <c r="AE19" s="409" t="s">
        <v>11</v>
      </c>
      <c r="AF19" s="410"/>
      <c r="AG19" s="391" t="s">
        <v>101</v>
      </c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2"/>
      <c r="BC19" s="393"/>
    </row>
    <row r="21" ht="12.75">
      <c r="B21" s="139" t="s">
        <v>81</v>
      </c>
    </row>
    <row r="22" ht="6" customHeight="1" thickBot="1"/>
    <row r="23" spans="2:84" s="2" customFormat="1" ht="16.5" customHeight="1" thickBot="1">
      <c r="B23" s="414"/>
      <c r="C23" s="415"/>
      <c r="D23" s="378" t="s">
        <v>36</v>
      </c>
      <c r="E23" s="379"/>
      <c r="F23" s="416"/>
      <c r="G23" s="378" t="s">
        <v>83</v>
      </c>
      <c r="H23" s="379"/>
      <c r="I23" s="416"/>
      <c r="J23" s="378" t="s">
        <v>14</v>
      </c>
      <c r="K23" s="379"/>
      <c r="L23" s="379"/>
      <c r="M23" s="379"/>
      <c r="N23" s="416"/>
      <c r="O23" s="378" t="s">
        <v>15</v>
      </c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419" t="s">
        <v>18</v>
      </c>
      <c r="AX23" s="379"/>
      <c r="AY23" s="379"/>
      <c r="AZ23" s="379"/>
      <c r="BA23" s="379"/>
      <c r="BB23" s="417"/>
      <c r="BC23" s="418"/>
      <c r="BE23" s="129"/>
      <c r="BF23" s="9" t="s">
        <v>22</v>
      </c>
      <c r="BG23" s="142"/>
      <c r="BH23" s="142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8"/>
      <c r="BW23" s="128"/>
      <c r="BX23" s="128"/>
      <c r="BY23" s="128"/>
      <c r="BZ23" s="128"/>
      <c r="CA23" s="128"/>
      <c r="CB23" s="128"/>
      <c r="CC23" s="127"/>
      <c r="CD23" s="127"/>
      <c r="CE23" s="127"/>
      <c r="CF23" s="127"/>
    </row>
    <row r="24" spans="2:80" s="3" customFormat="1" ht="18" customHeight="1">
      <c r="B24" s="412"/>
      <c r="C24" s="413"/>
      <c r="D24" s="413">
        <v>1</v>
      </c>
      <c r="E24" s="413"/>
      <c r="F24" s="413"/>
      <c r="G24" s="413" t="s">
        <v>33</v>
      </c>
      <c r="H24" s="413"/>
      <c r="I24" s="413"/>
      <c r="J24" s="374">
        <v>0.4444444444444444</v>
      </c>
      <c r="K24" s="374"/>
      <c r="L24" s="374"/>
      <c r="M24" s="374"/>
      <c r="N24" s="375"/>
      <c r="O24" s="376" t="str">
        <f>$D$16</f>
        <v>5. Gruppe Alpha</v>
      </c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141" t="s">
        <v>17</v>
      </c>
      <c r="AF24" s="377" t="str">
        <f>$D$17</f>
        <v>5. Gruppe Beta</v>
      </c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411"/>
      <c r="AW24" s="384"/>
      <c r="AX24" s="385"/>
      <c r="AY24" s="141" t="s">
        <v>16</v>
      </c>
      <c r="AZ24" s="385"/>
      <c r="BA24" s="386"/>
      <c r="BB24" s="382"/>
      <c r="BC24" s="383"/>
      <c r="BE24" s="129"/>
      <c r="BF24" s="12" t="str">
        <f aca="true" t="shared" si="0" ref="BF24:BF35">IF(ISBLANK(AW24),"0",IF(AW24&gt;AZ24,3,IF(AW24=AZ24,1,0)))</f>
        <v>0</v>
      </c>
      <c r="BG24" s="12" t="s">
        <v>16</v>
      </c>
      <c r="BH24" s="12" t="str">
        <f aca="true" t="shared" si="1" ref="BH24:BH35">IF(ISBLANK(AZ24),"0",IF(AZ24&gt;AW24,3,IF(AZ24=AW24,1,0)))</f>
        <v>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8"/>
      <c r="BW24" s="128"/>
      <c r="BX24" s="128"/>
      <c r="BY24" s="128"/>
      <c r="BZ24" s="128"/>
      <c r="CA24" s="128"/>
      <c r="CB24" s="128"/>
    </row>
    <row r="25" spans="2:84" s="2" customFormat="1" ht="18" customHeight="1" thickBot="1">
      <c r="B25" s="402"/>
      <c r="C25" s="403"/>
      <c r="D25" s="403">
        <v>2</v>
      </c>
      <c r="E25" s="403"/>
      <c r="F25" s="403"/>
      <c r="G25" s="403" t="s">
        <v>33</v>
      </c>
      <c r="H25" s="403"/>
      <c r="I25" s="403"/>
      <c r="J25" s="407">
        <v>0.4444444444444444</v>
      </c>
      <c r="K25" s="407"/>
      <c r="L25" s="407"/>
      <c r="M25" s="407"/>
      <c r="N25" s="408"/>
      <c r="O25" s="404" t="str">
        <f>$D$18</f>
        <v>5. Gruppe Gamma</v>
      </c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140" t="s">
        <v>17</v>
      </c>
      <c r="AF25" s="405" t="str">
        <f>$D$19</f>
        <v>5. Gruppe Delta</v>
      </c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6"/>
      <c r="AW25" s="387"/>
      <c r="AX25" s="388"/>
      <c r="AY25" s="140" t="s">
        <v>16</v>
      </c>
      <c r="AZ25" s="388"/>
      <c r="BA25" s="420"/>
      <c r="BB25" s="421"/>
      <c r="BC25" s="422"/>
      <c r="BE25" s="129"/>
      <c r="BF25" s="12" t="str">
        <f t="shared" si="0"/>
        <v>0</v>
      </c>
      <c r="BG25" s="12" t="s">
        <v>16</v>
      </c>
      <c r="BH25" s="12" t="str">
        <f t="shared" si="1"/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8"/>
      <c r="BW25" s="128"/>
      <c r="BX25" s="128"/>
      <c r="BY25" s="128"/>
      <c r="BZ25" s="128"/>
      <c r="CA25" s="128"/>
      <c r="CB25" s="128"/>
      <c r="CC25" s="127"/>
      <c r="CD25" s="127"/>
      <c r="CE25" s="127"/>
      <c r="CF25" s="127"/>
    </row>
    <row r="26" spans="2:84" s="2" customFormat="1" ht="18" customHeight="1">
      <c r="B26" s="412"/>
      <c r="C26" s="413"/>
      <c r="D26" s="413">
        <v>3</v>
      </c>
      <c r="E26" s="413"/>
      <c r="F26" s="413"/>
      <c r="G26" s="413" t="s">
        <v>34</v>
      </c>
      <c r="H26" s="413"/>
      <c r="I26" s="413"/>
      <c r="J26" s="374">
        <v>0.4444444444444444</v>
      </c>
      <c r="K26" s="374"/>
      <c r="L26" s="374"/>
      <c r="M26" s="374"/>
      <c r="N26" s="375"/>
      <c r="O26" s="376" t="str">
        <f>$AG$16</f>
        <v>6. Gruppe Alpha</v>
      </c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141" t="s">
        <v>17</v>
      </c>
      <c r="AF26" s="377" t="str">
        <f>$AG$17</f>
        <v>6. Gruppe Beta</v>
      </c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411"/>
      <c r="AW26" s="384"/>
      <c r="AX26" s="385"/>
      <c r="AY26" s="141" t="s">
        <v>16</v>
      </c>
      <c r="AZ26" s="385"/>
      <c r="BA26" s="386"/>
      <c r="BB26" s="382"/>
      <c r="BC26" s="383"/>
      <c r="BE26" s="129"/>
      <c r="BF26" s="12" t="str">
        <f t="shared" si="0"/>
        <v>0</v>
      </c>
      <c r="BG26" s="12" t="s">
        <v>16</v>
      </c>
      <c r="BH26" s="12" t="str">
        <f t="shared" si="1"/>
        <v>0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8"/>
      <c r="BW26" s="128"/>
      <c r="BX26" s="128"/>
      <c r="BY26" s="128"/>
      <c r="BZ26" s="128"/>
      <c r="CA26" s="128"/>
      <c r="CB26" s="128"/>
      <c r="CC26" s="127"/>
      <c r="CD26" s="127"/>
      <c r="CE26" s="127"/>
      <c r="CF26" s="127"/>
    </row>
    <row r="27" spans="2:84" s="2" customFormat="1" ht="18" customHeight="1" thickBot="1">
      <c r="B27" s="402"/>
      <c r="C27" s="403"/>
      <c r="D27" s="403">
        <v>1</v>
      </c>
      <c r="E27" s="403"/>
      <c r="F27" s="403"/>
      <c r="G27" s="403" t="s">
        <v>34</v>
      </c>
      <c r="H27" s="403"/>
      <c r="I27" s="403"/>
      <c r="J27" s="407">
        <v>0.47222222222222227</v>
      </c>
      <c r="K27" s="407"/>
      <c r="L27" s="407"/>
      <c r="M27" s="407"/>
      <c r="N27" s="408"/>
      <c r="O27" s="404" t="str">
        <f>$AG$18</f>
        <v>6. Gruppe Gamma</v>
      </c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140" t="s">
        <v>17</v>
      </c>
      <c r="AF27" s="405" t="str">
        <f>$AG$19</f>
        <v>6. Gruppe Delta</v>
      </c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6"/>
      <c r="AW27" s="387"/>
      <c r="AX27" s="388"/>
      <c r="AY27" s="140" t="s">
        <v>16</v>
      </c>
      <c r="AZ27" s="388"/>
      <c r="BA27" s="420"/>
      <c r="BB27" s="421"/>
      <c r="BC27" s="422"/>
      <c r="BE27" s="129"/>
      <c r="BF27" s="12" t="str">
        <f t="shared" si="0"/>
        <v>0</v>
      </c>
      <c r="BG27" s="12" t="s">
        <v>16</v>
      </c>
      <c r="BH27" s="12" t="str">
        <f t="shared" si="1"/>
        <v>0</v>
      </c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8"/>
      <c r="BW27" s="128"/>
      <c r="BX27" s="128"/>
      <c r="BY27" s="128"/>
      <c r="BZ27" s="128"/>
      <c r="CA27" s="128"/>
      <c r="CB27" s="128"/>
      <c r="CC27" s="127"/>
      <c r="CD27" s="127"/>
      <c r="CE27" s="127"/>
      <c r="CF27" s="127"/>
    </row>
    <row r="28" spans="2:84" s="2" customFormat="1" ht="18" customHeight="1">
      <c r="B28" s="412"/>
      <c r="C28" s="413"/>
      <c r="D28" s="413">
        <v>2</v>
      </c>
      <c r="E28" s="413"/>
      <c r="F28" s="413"/>
      <c r="G28" s="413" t="s">
        <v>33</v>
      </c>
      <c r="H28" s="413"/>
      <c r="I28" s="413"/>
      <c r="J28" s="374">
        <v>0.47222222222222227</v>
      </c>
      <c r="K28" s="374"/>
      <c r="L28" s="374"/>
      <c r="M28" s="374"/>
      <c r="N28" s="375"/>
      <c r="O28" s="376" t="str">
        <f>$D$16</f>
        <v>5. Gruppe Alpha</v>
      </c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141" t="s">
        <v>17</v>
      </c>
      <c r="AF28" s="377" t="str">
        <f>$D$18</f>
        <v>5. Gruppe Gamma</v>
      </c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411"/>
      <c r="AW28" s="384"/>
      <c r="AX28" s="385"/>
      <c r="AY28" s="141" t="s">
        <v>16</v>
      </c>
      <c r="AZ28" s="385"/>
      <c r="BA28" s="386"/>
      <c r="BB28" s="382"/>
      <c r="BC28" s="383"/>
      <c r="BE28" s="129"/>
      <c r="BF28" s="12" t="str">
        <f t="shared" si="0"/>
        <v>0</v>
      </c>
      <c r="BG28" s="12" t="s">
        <v>16</v>
      </c>
      <c r="BH28" s="12" t="str">
        <f t="shared" si="1"/>
        <v>0</v>
      </c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8"/>
      <c r="BW28" s="128"/>
      <c r="BX28" s="128"/>
      <c r="BY28" s="128"/>
      <c r="BZ28" s="128"/>
      <c r="CA28" s="128"/>
      <c r="CB28" s="128"/>
      <c r="CC28" s="127"/>
      <c r="CD28" s="127"/>
      <c r="CE28" s="127"/>
      <c r="CF28" s="127"/>
    </row>
    <row r="29" spans="2:84" s="2" customFormat="1" ht="18" customHeight="1" thickBot="1">
      <c r="B29" s="402"/>
      <c r="C29" s="403"/>
      <c r="D29" s="403">
        <v>3</v>
      </c>
      <c r="E29" s="403"/>
      <c r="F29" s="403"/>
      <c r="G29" s="403" t="s">
        <v>33</v>
      </c>
      <c r="H29" s="403"/>
      <c r="I29" s="403"/>
      <c r="J29" s="407">
        <v>0.47222222222222227</v>
      </c>
      <c r="K29" s="407"/>
      <c r="L29" s="407"/>
      <c r="M29" s="407"/>
      <c r="N29" s="408"/>
      <c r="O29" s="404" t="str">
        <f>$D$17</f>
        <v>5. Gruppe Beta</v>
      </c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140" t="s">
        <v>17</v>
      </c>
      <c r="AF29" s="405" t="str">
        <f>$D$19</f>
        <v>5. Gruppe Delta</v>
      </c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6"/>
      <c r="AW29" s="387"/>
      <c r="AX29" s="388"/>
      <c r="AY29" s="140" t="s">
        <v>16</v>
      </c>
      <c r="AZ29" s="388"/>
      <c r="BA29" s="420"/>
      <c r="BB29" s="421"/>
      <c r="BC29" s="422"/>
      <c r="BE29" s="129"/>
      <c r="BF29" s="12" t="str">
        <f t="shared" si="0"/>
        <v>0</v>
      </c>
      <c r="BG29" s="12" t="s">
        <v>16</v>
      </c>
      <c r="BH29" s="12" t="str">
        <f t="shared" si="1"/>
        <v>0</v>
      </c>
      <c r="BI29" s="129"/>
      <c r="BJ29" s="129"/>
      <c r="BK29" s="119"/>
      <c r="BL29" s="119"/>
      <c r="BM29" s="118"/>
      <c r="BN29" s="118"/>
      <c r="BO29" s="118"/>
      <c r="BP29" s="118"/>
      <c r="BQ29" s="118"/>
      <c r="BR29" s="118"/>
      <c r="BS29" s="118"/>
      <c r="BT29" s="129"/>
      <c r="BU29" s="129"/>
      <c r="BV29" s="128"/>
      <c r="BW29" s="128"/>
      <c r="BX29" s="128"/>
      <c r="BY29" s="128"/>
      <c r="BZ29" s="128"/>
      <c r="CA29" s="128"/>
      <c r="CB29" s="128"/>
      <c r="CC29" s="127"/>
      <c r="CD29" s="127"/>
      <c r="CE29" s="127"/>
      <c r="CF29" s="127"/>
    </row>
    <row r="30" spans="2:116" s="2" customFormat="1" ht="18" customHeight="1">
      <c r="B30" s="412"/>
      <c r="C30" s="413"/>
      <c r="D30" s="413">
        <v>1</v>
      </c>
      <c r="E30" s="413"/>
      <c r="F30" s="413"/>
      <c r="G30" s="413" t="s">
        <v>34</v>
      </c>
      <c r="H30" s="413"/>
      <c r="I30" s="413"/>
      <c r="J30" s="374">
        <v>0.513888888888889</v>
      </c>
      <c r="K30" s="374"/>
      <c r="L30" s="374"/>
      <c r="M30" s="374"/>
      <c r="N30" s="375"/>
      <c r="O30" s="376" t="str">
        <f>$AG$16</f>
        <v>6. Gruppe Alpha</v>
      </c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141" t="s">
        <v>17</v>
      </c>
      <c r="AF30" s="377" t="str">
        <f>$AG$18</f>
        <v>6. Gruppe Gamma</v>
      </c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411"/>
      <c r="AW30" s="384"/>
      <c r="AX30" s="385"/>
      <c r="AY30" s="141" t="s">
        <v>16</v>
      </c>
      <c r="AZ30" s="385"/>
      <c r="BA30" s="386"/>
      <c r="BB30" s="382"/>
      <c r="BC30" s="383"/>
      <c r="BE30" s="129"/>
      <c r="BF30" s="12" t="str">
        <f t="shared" si="0"/>
        <v>0</v>
      </c>
      <c r="BG30" s="12" t="s">
        <v>16</v>
      </c>
      <c r="BH30" s="12" t="str">
        <f t="shared" si="1"/>
        <v>0</v>
      </c>
      <c r="BI30" s="129"/>
      <c r="BJ30" s="129"/>
      <c r="BK30" s="134"/>
      <c r="BL30" s="134"/>
      <c r="BM30" s="138" t="str">
        <f>$D$16</f>
        <v>5. Gruppe Alpha</v>
      </c>
      <c r="BN30" s="136">
        <f>COUNT($AW$24,$AW$28,$AZ$33)</f>
        <v>0</v>
      </c>
      <c r="BO30" s="136">
        <f>SUM($BF$24+$BF$28+$BH$33)</f>
        <v>0</v>
      </c>
      <c r="BP30" s="136">
        <f>SUM($AW$24+$AW$28+$AZ$33)</f>
        <v>0</v>
      </c>
      <c r="BQ30" s="137" t="s">
        <v>16</v>
      </c>
      <c r="BR30" s="136">
        <f>SUM($AZ$24+$AZ$28+$AW$33)</f>
        <v>0</v>
      </c>
      <c r="BS30" s="135">
        <f>SUM(BP30-BR30)</f>
        <v>0</v>
      </c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L30" s="136"/>
      <c r="CM30" s="136"/>
      <c r="CO30" s="136"/>
      <c r="CP30" s="136"/>
      <c r="CR30" s="136"/>
      <c r="CU30" s="136"/>
      <c r="CW30" s="135"/>
      <c r="CX30" s="135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</row>
    <row r="31" spans="2:116" s="2" customFormat="1" ht="18" customHeight="1" thickBot="1">
      <c r="B31" s="402"/>
      <c r="C31" s="403"/>
      <c r="D31" s="403">
        <v>2</v>
      </c>
      <c r="E31" s="403"/>
      <c r="F31" s="403"/>
      <c r="G31" s="403" t="s">
        <v>34</v>
      </c>
      <c r="H31" s="403"/>
      <c r="I31" s="403"/>
      <c r="J31" s="407">
        <v>0.513888888888889</v>
      </c>
      <c r="K31" s="407"/>
      <c r="L31" s="407"/>
      <c r="M31" s="407"/>
      <c r="N31" s="408"/>
      <c r="O31" s="404" t="str">
        <f>$AG$17</f>
        <v>6. Gruppe Beta</v>
      </c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140" t="s">
        <v>17</v>
      </c>
      <c r="AF31" s="405" t="str">
        <f>$AG$19</f>
        <v>6. Gruppe Delta</v>
      </c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6"/>
      <c r="AW31" s="387"/>
      <c r="AX31" s="388"/>
      <c r="AY31" s="140" t="s">
        <v>16</v>
      </c>
      <c r="AZ31" s="388"/>
      <c r="BA31" s="420"/>
      <c r="BB31" s="421"/>
      <c r="BC31" s="422"/>
      <c r="BE31" s="129"/>
      <c r="BF31" s="12" t="str">
        <f t="shared" si="0"/>
        <v>0</v>
      </c>
      <c r="BG31" s="12" t="s">
        <v>16</v>
      </c>
      <c r="BH31" s="12" t="str">
        <f t="shared" si="1"/>
        <v>0</v>
      </c>
      <c r="BI31" s="129"/>
      <c r="BJ31" s="129"/>
      <c r="BK31" s="134"/>
      <c r="BL31" s="134"/>
      <c r="BM31" s="138" t="str">
        <f>$D$17</f>
        <v>5. Gruppe Beta</v>
      </c>
      <c r="BN31" s="136">
        <f>COUNT($AZ$24,$AW$29,$AW$32)</f>
        <v>0</v>
      </c>
      <c r="BO31" s="136">
        <f>SUM($BH$24+$BF$29+$BF$32)</f>
        <v>0</v>
      </c>
      <c r="BP31" s="136">
        <f>SUM($AZ$24+$AW$29+$AW$32)</f>
        <v>0</v>
      </c>
      <c r="BQ31" s="137" t="s">
        <v>16</v>
      </c>
      <c r="BR31" s="136">
        <f>SUM($AW$24+$AZ$29+$AZ$32)</f>
        <v>0</v>
      </c>
      <c r="BS31" s="135">
        <f>SUM(BP31-BR31)</f>
        <v>0</v>
      </c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L31" s="136"/>
      <c r="CM31" s="136"/>
      <c r="CO31" s="136"/>
      <c r="CP31" s="136"/>
      <c r="CR31" s="136"/>
      <c r="CU31" s="136"/>
      <c r="CW31" s="135"/>
      <c r="CX31" s="135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</row>
    <row r="32" spans="2:116" s="2" customFormat="1" ht="18" customHeight="1">
      <c r="B32" s="412"/>
      <c r="C32" s="413"/>
      <c r="D32" s="413">
        <v>3</v>
      </c>
      <c r="E32" s="413"/>
      <c r="F32" s="413"/>
      <c r="G32" s="413" t="s">
        <v>33</v>
      </c>
      <c r="H32" s="413"/>
      <c r="I32" s="413"/>
      <c r="J32" s="374">
        <v>0.513888888888889</v>
      </c>
      <c r="K32" s="374"/>
      <c r="L32" s="374"/>
      <c r="M32" s="374"/>
      <c r="N32" s="375"/>
      <c r="O32" s="376" t="str">
        <f>$D$17</f>
        <v>5. Gruppe Beta</v>
      </c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141" t="s">
        <v>17</v>
      </c>
      <c r="AF32" s="377" t="str">
        <f>$D$18</f>
        <v>5. Gruppe Gamma</v>
      </c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411"/>
      <c r="AW32" s="384"/>
      <c r="AX32" s="385"/>
      <c r="AY32" s="141" t="s">
        <v>16</v>
      </c>
      <c r="AZ32" s="385"/>
      <c r="BA32" s="386"/>
      <c r="BB32" s="382"/>
      <c r="BC32" s="383"/>
      <c r="BE32" s="129"/>
      <c r="BF32" s="12" t="str">
        <f t="shared" si="0"/>
        <v>0</v>
      </c>
      <c r="BG32" s="12" t="s">
        <v>16</v>
      </c>
      <c r="BH32" s="12" t="str">
        <f t="shared" si="1"/>
        <v>0</v>
      </c>
      <c r="BI32" s="129"/>
      <c r="BJ32" s="129"/>
      <c r="BK32" s="134"/>
      <c r="BL32" s="134"/>
      <c r="BM32" s="138" t="str">
        <f>$D$18</f>
        <v>5. Gruppe Gamma</v>
      </c>
      <c r="BN32" s="136">
        <f>COUNT($AW$25,$AZ$28,$AZ$32)</f>
        <v>0</v>
      </c>
      <c r="BO32" s="136">
        <f>SUM($BF$25+$BH$28+$BH$32)</f>
        <v>0</v>
      </c>
      <c r="BP32" s="136">
        <f>SUM($AW$25+$AZ$28+$AZ$32)</f>
        <v>0</v>
      </c>
      <c r="BQ32" s="137" t="s">
        <v>16</v>
      </c>
      <c r="BR32" s="136">
        <f>SUM($AZ$25+$AW$28+$AW$32)</f>
        <v>0</v>
      </c>
      <c r="BS32" s="135">
        <f>SUM(BP32-BR32)</f>
        <v>0</v>
      </c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L32" s="136"/>
      <c r="CM32" s="136"/>
      <c r="CO32" s="136"/>
      <c r="CP32" s="136"/>
      <c r="CR32" s="136"/>
      <c r="CU32" s="136"/>
      <c r="CW32" s="135"/>
      <c r="CX32" s="135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</row>
    <row r="33" spans="2:116" s="2" customFormat="1" ht="18" customHeight="1" thickBot="1">
      <c r="B33" s="402"/>
      <c r="C33" s="403"/>
      <c r="D33" s="403">
        <v>3</v>
      </c>
      <c r="E33" s="403"/>
      <c r="F33" s="403"/>
      <c r="G33" s="403" t="s">
        <v>33</v>
      </c>
      <c r="H33" s="403"/>
      <c r="I33" s="403"/>
      <c r="J33" s="407">
        <v>0.5277777777777778</v>
      </c>
      <c r="K33" s="407"/>
      <c r="L33" s="407"/>
      <c r="M33" s="407"/>
      <c r="N33" s="408"/>
      <c r="O33" s="404" t="str">
        <f>$D$19</f>
        <v>5. Gruppe Delta</v>
      </c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140" t="s">
        <v>17</v>
      </c>
      <c r="AF33" s="405" t="str">
        <f>$D$16</f>
        <v>5. Gruppe Alpha</v>
      </c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6"/>
      <c r="AW33" s="387"/>
      <c r="AX33" s="388"/>
      <c r="AY33" s="140" t="s">
        <v>16</v>
      </c>
      <c r="AZ33" s="388"/>
      <c r="BA33" s="420"/>
      <c r="BB33" s="421"/>
      <c r="BC33" s="422"/>
      <c r="BE33" s="129"/>
      <c r="BF33" s="12" t="str">
        <f t="shared" si="0"/>
        <v>0</v>
      </c>
      <c r="BG33" s="12" t="s">
        <v>16</v>
      </c>
      <c r="BH33" s="12" t="str">
        <f t="shared" si="1"/>
        <v>0</v>
      </c>
      <c r="BI33" s="129"/>
      <c r="BJ33" s="129"/>
      <c r="BK33" s="134"/>
      <c r="BL33" s="134"/>
      <c r="BM33" s="138" t="str">
        <f>$D$19</f>
        <v>5. Gruppe Delta</v>
      </c>
      <c r="BN33" s="136">
        <f>COUNT($AZ$25,$AZ$29,$AW$33)</f>
        <v>0</v>
      </c>
      <c r="BO33" s="136">
        <f>SUM($BH$25+$BH$29+$BF$33)</f>
        <v>0</v>
      </c>
      <c r="BP33" s="136">
        <f>SUM($AZ$25+$AZ$29+$AW$33)</f>
        <v>0</v>
      </c>
      <c r="BQ33" s="137" t="s">
        <v>16</v>
      </c>
      <c r="BR33" s="136">
        <f>SUM($AW$25+$AW$29+$AZ$33)</f>
        <v>0</v>
      </c>
      <c r="BS33" s="135">
        <f>SUM(BP33-BR33)</f>
        <v>0</v>
      </c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L33" s="136"/>
      <c r="CM33" s="136"/>
      <c r="CO33" s="136"/>
      <c r="CP33" s="136"/>
      <c r="CR33" s="136"/>
      <c r="CU33" s="136"/>
      <c r="CW33" s="135"/>
      <c r="CX33" s="135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</row>
    <row r="34" spans="2:84" s="2" customFormat="1" ht="18" customHeight="1">
      <c r="B34" s="412"/>
      <c r="C34" s="413"/>
      <c r="D34" s="413">
        <v>2</v>
      </c>
      <c r="E34" s="413"/>
      <c r="F34" s="413"/>
      <c r="G34" s="413" t="s">
        <v>34</v>
      </c>
      <c r="H34" s="413"/>
      <c r="I34" s="413"/>
      <c r="J34" s="374">
        <v>0.5277777777777778</v>
      </c>
      <c r="K34" s="374"/>
      <c r="L34" s="374"/>
      <c r="M34" s="374"/>
      <c r="N34" s="375"/>
      <c r="O34" s="376" t="str">
        <f>$AG$17</f>
        <v>6. Gruppe Beta</v>
      </c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141" t="s">
        <v>17</v>
      </c>
      <c r="AF34" s="377" t="str">
        <f>$AG$18</f>
        <v>6. Gruppe Gamma</v>
      </c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411"/>
      <c r="AW34" s="384"/>
      <c r="AX34" s="385"/>
      <c r="AY34" s="141" t="s">
        <v>16</v>
      </c>
      <c r="AZ34" s="385"/>
      <c r="BA34" s="386"/>
      <c r="BB34" s="382"/>
      <c r="BC34" s="383"/>
      <c r="BE34" s="129"/>
      <c r="BF34" s="12" t="str">
        <f t="shared" si="0"/>
        <v>0</v>
      </c>
      <c r="BG34" s="12" t="s">
        <v>16</v>
      </c>
      <c r="BH34" s="12" t="str">
        <f t="shared" si="1"/>
        <v>0</v>
      </c>
      <c r="BI34" s="129"/>
      <c r="BJ34" s="129"/>
      <c r="BK34" s="134"/>
      <c r="BL34" s="134"/>
      <c r="BS34" s="135"/>
      <c r="BT34" s="129"/>
      <c r="BU34" s="129"/>
      <c r="BV34" s="128"/>
      <c r="BW34" s="128"/>
      <c r="BX34" s="128"/>
      <c r="BY34" s="128"/>
      <c r="BZ34" s="128"/>
      <c r="CA34" s="128"/>
      <c r="CB34" s="128"/>
      <c r="CC34" s="127"/>
      <c r="CD34" s="127"/>
      <c r="CE34" s="127"/>
      <c r="CF34" s="127"/>
    </row>
    <row r="35" spans="2:84" s="2" customFormat="1" ht="18" customHeight="1" thickBot="1">
      <c r="B35" s="402"/>
      <c r="C35" s="403"/>
      <c r="D35" s="403">
        <v>1</v>
      </c>
      <c r="E35" s="403"/>
      <c r="F35" s="403"/>
      <c r="G35" s="403" t="s">
        <v>34</v>
      </c>
      <c r="H35" s="403"/>
      <c r="I35" s="403"/>
      <c r="J35" s="407">
        <v>0.5277777777777778</v>
      </c>
      <c r="K35" s="407"/>
      <c r="L35" s="407"/>
      <c r="M35" s="407"/>
      <c r="N35" s="408"/>
      <c r="O35" s="404" t="str">
        <f>$AG$19</f>
        <v>6. Gruppe Delta</v>
      </c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140" t="s">
        <v>17</v>
      </c>
      <c r="AF35" s="405" t="str">
        <f>$AG$16</f>
        <v>6. Gruppe Alpha</v>
      </c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6"/>
      <c r="AW35" s="387"/>
      <c r="AX35" s="388"/>
      <c r="AY35" s="140" t="s">
        <v>16</v>
      </c>
      <c r="AZ35" s="388"/>
      <c r="BA35" s="420"/>
      <c r="BB35" s="421"/>
      <c r="BC35" s="422"/>
      <c r="BE35" s="129"/>
      <c r="BF35" s="12" t="str">
        <f t="shared" si="0"/>
        <v>0</v>
      </c>
      <c r="BG35" s="12" t="s">
        <v>16</v>
      </c>
      <c r="BH35" s="12" t="str">
        <f t="shared" si="1"/>
        <v>0</v>
      </c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35"/>
      <c r="BT35" s="129"/>
      <c r="BU35" s="129"/>
      <c r="BV35" s="128"/>
      <c r="BW35" s="128"/>
      <c r="BX35" s="128"/>
      <c r="BY35" s="128"/>
      <c r="BZ35" s="128"/>
      <c r="CA35" s="128"/>
      <c r="CB35" s="128"/>
      <c r="CC35" s="127"/>
      <c r="CD35" s="127"/>
      <c r="CE35" s="127"/>
      <c r="CF35" s="127"/>
    </row>
    <row r="36" spans="2:84" s="2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129"/>
      <c r="BF36" s="12"/>
      <c r="BG36" s="12"/>
      <c r="BH36" s="12"/>
      <c r="BI36" s="129"/>
      <c r="BJ36" s="119"/>
      <c r="BK36" s="119"/>
      <c r="BL36" s="119"/>
      <c r="BM36" s="118"/>
      <c r="BN36" s="118"/>
      <c r="BO36" s="118"/>
      <c r="BP36" s="118"/>
      <c r="BQ36" s="118"/>
      <c r="BR36" s="118"/>
      <c r="BS36" s="135"/>
      <c r="BT36" s="129"/>
      <c r="BU36" s="129"/>
      <c r="BV36" s="128"/>
      <c r="BW36" s="128"/>
      <c r="BX36" s="128"/>
      <c r="BY36" s="128"/>
      <c r="BZ36" s="128"/>
      <c r="CA36" s="128"/>
      <c r="CB36" s="128"/>
      <c r="CC36" s="127"/>
      <c r="CD36" s="127"/>
      <c r="CE36" s="127"/>
      <c r="CF36" s="127"/>
    </row>
    <row r="37" spans="2:84" s="2" customFormat="1" ht="18" customHeight="1">
      <c r="B37" s="139" t="s">
        <v>84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29"/>
      <c r="BF37" s="12"/>
      <c r="BG37" s="12"/>
      <c r="BH37" s="12"/>
      <c r="BI37" s="129"/>
      <c r="BJ37" s="129"/>
      <c r="BK37" s="134"/>
      <c r="BL37" s="134"/>
      <c r="BM37" s="138" t="str">
        <f>$AG$16</f>
        <v>6. Gruppe Alpha</v>
      </c>
      <c r="BN37" s="136">
        <f>COUNT($AW$26,$AW$30,$AZ$35)</f>
        <v>0</v>
      </c>
      <c r="BO37" s="136">
        <f>SUM($BF$26+$BF$30+$BH$35)</f>
        <v>0</v>
      </c>
      <c r="BP37" s="136">
        <f>SUM($AW$26+$AW$30+$AZ$35)</f>
        <v>0</v>
      </c>
      <c r="BQ37" s="137" t="s">
        <v>16</v>
      </c>
      <c r="BR37" s="136">
        <f>SUM($AZ$26+$AZ$30+$AW$35)</f>
        <v>0</v>
      </c>
      <c r="BS37" s="135">
        <f>SUM(BP37-BR37)</f>
        <v>0</v>
      </c>
      <c r="BT37" s="129"/>
      <c r="BU37" s="129"/>
      <c r="BV37" s="128"/>
      <c r="BW37" s="128"/>
      <c r="BX37" s="128"/>
      <c r="BY37" s="128"/>
      <c r="BZ37" s="128"/>
      <c r="CA37" s="128"/>
      <c r="CB37" s="128"/>
      <c r="CC37" s="127"/>
      <c r="CD37" s="127"/>
      <c r="CE37" s="127"/>
      <c r="CF37" s="127"/>
    </row>
    <row r="38" spans="2:84" s="2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29"/>
      <c r="BF38" s="12"/>
      <c r="BG38" s="12"/>
      <c r="BH38" s="12"/>
      <c r="BI38" s="129"/>
      <c r="BJ38" s="129"/>
      <c r="BK38" s="134"/>
      <c r="BL38" s="134"/>
      <c r="BM38" s="138" t="str">
        <f>$AG$17</f>
        <v>6. Gruppe Beta</v>
      </c>
      <c r="BN38" s="136">
        <f>COUNT($AZ$26,$AW$31,$AW$34)</f>
        <v>0</v>
      </c>
      <c r="BO38" s="136">
        <f>SUM($BH$26+$BF$31+$BF$34)</f>
        <v>0</v>
      </c>
      <c r="BP38" s="136">
        <f>SUM($AZ$26+$AW$31+$AW$34)</f>
        <v>0</v>
      </c>
      <c r="BQ38" s="137" t="s">
        <v>16</v>
      </c>
      <c r="BR38" s="136">
        <f>SUM($AW$26+$AZ$31+$AZ$34)</f>
        <v>0</v>
      </c>
      <c r="BS38" s="135">
        <f>SUM(BP38-BR38)</f>
        <v>0</v>
      </c>
      <c r="BT38" s="129"/>
      <c r="BU38" s="129"/>
      <c r="BV38" s="128"/>
      <c r="BW38" s="128"/>
      <c r="BX38" s="128"/>
      <c r="BY38" s="128"/>
      <c r="BZ38" s="128"/>
      <c r="CA38" s="128"/>
      <c r="CB38" s="128"/>
      <c r="CC38" s="127"/>
      <c r="CD38" s="127"/>
      <c r="CE38" s="127"/>
      <c r="CF38" s="127"/>
    </row>
    <row r="39" spans="2:84" s="2" customFormat="1" ht="18" customHeight="1" thickBot="1">
      <c r="B39"/>
      <c r="C39"/>
      <c r="D39"/>
      <c r="E39" s="419" t="s">
        <v>92</v>
      </c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451"/>
      <c r="AE39" s="419" t="s">
        <v>26</v>
      </c>
      <c r="AF39" s="379"/>
      <c r="AG39" s="451"/>
      <c r="AH39" s="419" t="s">
        <v>19</v>
      </c>
      <c r="AI39" s="379"/>
      <c r="AJ39" s="451"/>
      <c r="AK39" s="419" t="s">
        <v>20</v>
      </c>
      <c r="AL39" s="379"/>
      <c r="AM39" s="379"/>
      <c r="AN39" s="379"/>
      <c r="AO39" s="451"/>
      <c r="AP39" s="419" t="s">
        <v>21</v>
      </c>
      <c r="AQ39" s="379"/>
      <c r="AR39" s="451"/>
      <c r="AS39"/>
      <c r="AT39"/>
      <c r="AU39"/>
      <c r="AV39"/>
      <c r="AW39"/>
      <c r="AX39"/>
      <c r="AY39"/>
      <c r="AZ39"/>
      <c r="BA39"/>
      <c r="BB39"/>
      <c r="BC39"/>
      <c r="BE39" s="129"/>
      <c r="BF39" s="12"/>
      <c r="BG39" s="12"/>
      <c r="BH39" s="12"/>
      <c r="BI39" s="129"/>
      <c r="BJ39" s="129"/>
      <c r="BK39" s="134"/>
      <c r="BL39" s="134"/>
      <c r="BM39" s="138" t="str">
        <f>$AG$18</f>
        <v>6. Gruppe Gamma</v>
      </c>
      <c r="BN39" s="136">
        <f>COUNT($AW$27,$AZ$30,$AZ$34)</f>
        <v>0</v>
      </c>
      <c r="BO39" s="136">
        <f>SUM($BF$27+$BH$30+$BH$34)</f>
        <v>0</v>
      </c>
      <c r="BP39" s="136">
        <f>SUM($AW$27+$AZ$30+$AZ$34)</f>
        <v>0</v>
      </c>
      <c r="BQ39" s="137" t="s">
        <v>16</v>
      </c>
      <c r="BR39" s="136">
        <f>SUM($AZ$27+$AW$30+$AW$34)</f>
        <v>0</v>
      </c>
      <c r="BS39" s="135">
        <f>SUM(BP39-BR39)</f>
        <v>0</v>
      </c>
      <c r="BT39" s="129"/>
      <c r="BU39" s="129"/>
      <c r="BV39" s="128"/>
      <c r="BW39" s="128"/>
      <c r="BX39" s="128"/>
      <c r="BY39" s="128"/>
      <c r="BZ39" s="128"/>
      <c r="CA39" s="128"/>
      <c r="CB39" s="128"/>
      <c r="CC39" s="127"/>
      <c r="CD39" s="127"/>
      <c r="CE39" s="127"/>
      <c r="CF39" s="127"/>
    </row>
    <row r="40" spans="2:84" s="2" customFormat="1" ht="18" customHeight="1">
      <c r="B40"/>
      <c r="C40"/>
      <c r="D40"/>
      <c r="E40" s="439" t="s">
        <v>8</v>
      </c>
      <c r="F40" s="440"/>
      <c r="G40" s="449" t="str">
        <f>$BM$30</f>
        <v>5. Gruppe Alpha</v>
      </c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50"/>
      <c r="AE40" s="441">
        <f>$BN$30</f>
        <v>0</v>
      </c>
      <c r="AF40" s="442"/>
      <c r="AG40" s="443"/>
      <c r="AH40" s="441">
        <f>$BO$30</f>
        <v>0</v>
      </c>
      <c r="AI40" s="442"/>
      <c r="AJ40" s="443"/>
      <c r="AK40" s="440">
        <f>$BP$30</f>
        <v>0</v>
      </c>
      <c r="AL40" s="440"/>
      <c r="AM40" s="126" t="s">
        <v>16</v>
      </c>
      <c r="AN40" s="440">
        <f>$BR$30</f>
        <v>0</v>
      </c>
      <c r="AO40" s="440"/>
      <c r="AP40" s="452">
        <f>$BS$30</f>
        <v>0</v>
      </c>
      <c r="AQ40" s="453"/>
      <c r="AR40" s="454"/>
      <c r="AS40"/>
      <c r="AT40"/>
      <c r="AU40"/>
      <c r="AV40"/>
      <c r="AW40"/>
      <c r="AX40"/>
      <c r="AY40"/>
      <c r="AZ40"/>
      <c r="BA40"/>
      <c r="BB40"/>
      <c r="BC40"/>
      <c r="BE40" s="129"/>
      <c r="BF40" s="12"/>
      <c r="BG40" s="12"/>
      <c r="BH40" s="12"/>
      <c r="BI40" s="129"/>
      <c r="BJ40" s="129"/>
      <c r="BK40" s="134"/>
      <c r="BL40" s="134"/>
      <c r="BM40" s="138" t="str">
        <f>$AG$19</f>
        <v>6. Gruppe Delta</v>
      </c>
      <c r="BN40" s="136">
        <f>COUNT($AZ$27,$AZ$31,$AW$35)</f>
        <v>0</v>
      </c>
      <c r="BO40" s="136">
        <f>SUM($BH$27+$BH$31+$BF$35)</f>
        <v>0</v>
      </c>
      <c r="BP40" s="136">
        <f>SUM($AZ$27+$AZ$31+$AW$35)</f>
        <v>0</v>
      </c>
      <c r="BQ40" s="137" t="s">
        <v>16</v>
      </c>
      <c r="BR40" s="136">
        <f>SUM($AW$27+$AW$31+$AZ$35)</f>
        <v>0</v>
      </c>
      <c r="BS40" s="135">
        <f>SUM(BP40-BR40)</f>
        <v>0</v>
      </c>
      <c r="BT40" s="129"/>
      <c r="BU40" s="129"/>
      <c r="BV40" s="128"/>
      <c r="BW40" s="128"/>
      <c r="BX40" s="128"/>
      <c r="BY40" s="128"/>
      <c r="BZ40" s="128"/>
      <c r="CA40" s="128"/>
      <c r="CB40" s="128"/>
      <c r="CC40" s="127"/>
      <c r="CD40" s="127"/>
      <c r="CE40" s="127"/>
      <c r="CF40" s="127"/>
    </row>
    <row r="41" spans="2:84" s="2" customFormat="1" ht="18" customHeight="1">
      <c r="B41"/>
      <c r="C41"/>
      <c r="D41"/>
      <c r="E41" s="444" t="s">
        <v>9</v>
      </c>
      <c r="F41" s="445"/>
      <c r="G41" s="437" t="str">
        <f>$BM$31</f>
        <v>5. Gruppe Beta</v>
      </c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8"/>
      <c r="AE41" s="446">
        <f>$BN$31</f>
        <v>0</v>
      </c>
      <c r="AF41" s="447"/>
      <c r="AG41" s="448"/>
      <c r="AH41" s="446">
        <f>$BO$31</f>
        <v>0</v>
      </c>
      <c r="AI41" s="447"/>
      <c r="AJ41" s="448"/>
      <c r="AK41" s="445">
        <f>$BP$31</f>
        <v>0</v>
      </c>
      <c r="AL41" s="445"/>
      <c r="AM41" s="121" t="s">
        <v>16</v>
      </c>
      <c r="AN41" s="445">
        <f>$BR$31</f>
        <v>0</v>
      </c>
      <c r="AO41" s="445"/>
      <c r="AP41" s="430">
        <f>$BS$31</f>
        <v>0</v>
      </c>
      <c r="AQ41" s="431"/>
      <c r="AR41" s="432"/>
      <c r="AS41"/>
      <c r="AT41"/>
      <c r="AU41"/>
      <c r="AV41"/>
      <c r="AW41"/>
      <c r="AX41"/>
      <c r="AY41"/>
      <c r="AZ41"/>
      <c r="BA41"/>
      <c r="BB41"/>
      <c r="BC41"/>
      <c r="BE41" s="129"/>
      <c r="BF41" s="12"/>
      <c r="BG41" s="12"/>
      <c r="BH41" s="12"/>
      <c r="BI41" s="129"/>
      <c r="BJ41" s="129"/>
      <c r="BK41" s="134"/>
      <c r="BL41" s="134"/>
      <c r="BM41" s="133"/>
      <c r="BN41" s="131"/>
      <c r="BO41" s="131"/>
      <c r="BP41" s="132"/>
      <c r="BQ41" s="131"/>
      <c r="BR41" s="130"/>
      <c r="BS41" s="129"/>
      <c r="BT41" s="129"/>
      <c r="BU41" s="129"/>
      <c r="BV41" s="128"/>
      <c r="BW41" s="128"/>
      <c r="BX41" s="128"/>
      <c r="BY41" s="128"/>
      <c r="BZ41" s="128"/>
      <c r="CA41" s="128"/>
      <c r="CB41" s="128"/>
      <c r="CC41" s="127"/>
      <c r="CD41" s="127"/>
      <c r="CE41" s="127"/>
      <c r="CF41" s="127"/>
    </row>
    <row r="42" spans="2:84" s="2" customFormat="1" ht="18" customHeight="1">
      <c r="B42"/>
      <c r="C42"/>
      <c r="D42"/>
      <c r="E42" s="444" t="s">
        <v>10</v>
      </c>
      <c r="F42" s="445"/>
      <c r="G42" s="437" t="str">
        <f>$BM$32</f>
        <v>5. Gruppe Gamma</v>
      </c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8"/>
      <c r="AE42" s="446">
        <f>$BN$32</f>
        <v>0</v>
      </c>
      <c r="AF42" s="447"/>
      <c r="AG42" s="448"/>
      <c r="AH42" s="446">
        <f>$BO$32</f>
        <v>0</v>
      </c>
      <c r="AI42" s="447"/>
      <c r="AJ42" s="448"/>
      <c r="AK42" s="445">
        <f>$BP$32</f>
        <v>0</v>
      </c>
      <c r="AL42" s="445"/>
      <c r="AM42" s="121" t="s">
        <v>16</v>
      </c>
      <c r="AN42" s="445">
        <f>$BR$32</f>
        <v>0</v>
      </c>
      <c r="AO42" s="445"/>
      <c r="AP42" s="430">
        <f>$BS$32</f>
        <v>0</v>
      </c>
      <c r="AQ42" s="431"/>
      <c r="AR42" s="432"/>
      <c r="AS42"/>
      <c r="AT42"/>
      <c r="AU42"/>
      <c r="AV42"/>
      <c r="AW42"/>
      <c r="AX42"/>
      <c r="AY42"/>
      <c r="AZ42"/>
      <c r="BA42"/>
      <c r="BB42"/>
      <c r="BC42"/>
      <c r="BE42" s="129"/>
      <c r="BF42" s="12"/>
      <c r="BG42" s="12"/>
      <c r="BH42" s="12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8"/>
      <c r="BW42" s="128"/>
      <c r="BX42" s="128"/>
      <c r="BY42" s="128"/>
      <c r="BZ42" s="128"/>
      <c r="CA42" s="128"/>
      <c r="CB42" s="128"/>
      <c r="CC42" s="127"/>
      <c r="CD42" s="127"/>
      <c r="CE42" s="127"/>
      <c r="CF42" s="127"/>
    </row>
    <row r="43" spans="5:60" ht="18" customHeight="1" thickBot="1">
      <c r="E43" s="423">
        <v>4</v>
      </c>
      <c r="F43" s="424"/>
      <c r="G43" s="428" t="str">
        <f>$BM$33</f>
        <v>5. Gruppe Delta</v>
      </c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9"/>
      <c r="AE43" s="425">
        <f>$BN$33</f>
        <v>0</v>
      </c>
      <c r="AF43" s="426"/>
      <c r="AG43" s="427"/>
      <c r="AH43" s="425">
        <f>$BO$33</f>
        <v>0</v>
      </c>
      <c r="AI43" s="426"/>
      <c r="AJ43" s="427"/>
      <c r="AK43" s="436">
        <f>$BP$33</f>
        <v>0</v>
      </c>
      <c r="AL43" s="436"/>
      <c r="AM43" s="120" t="s">
        <v>16</v>
      </c>
      <c r="AN43" s="436">
        <f>$BR$33</f>
        <v>0</v>
      </c>
      <c r="AO43" s="436"/>
      <c r="AP43" s="433">
        <f>$BS$33</f>
        <v>0</v>
      </c>
      <c r="AQ43" s="434"/>
      <c r="AR43" s="435"/>
      <c r="BF43" s="12"/>
      <c r="BG43" s="12"/>
      <c r="BH43" s="12"/>
    </row>
    <row r="44" ht="18" customHeight="1" thickBot="1"/>
    <row r="45" spans="5:44" ht="18" customHeight="1" thickBot="1">
      <c r="E45" s="419" t="s">
        <v>91</v>
      </c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451"/>
      <c r="AE45" s="419" t="s">
        <v>26</v>
      </c>
      <c r="AF45" s="379"/>
      <c r="AG45" s="451"/>
      <c r="AH45" s="419" t="s">
        <v>19</v>
      </c>
      <c r="AI45" s="379"/>
      <c r="AJ45" s="451"/>
      <c r="AK45" s="419" t="s">
        <v>20</v>
      </c>
      <c r="AL45" s="379"/>
      <c r="AM45" s="379"/>
      <c r="AN45" s="379"/>
      <c r="AO45" s="451"/>
      <c r="AP45" s="419" t="s">
        <v>21</v>
      </c>
      <c r="AQ45" s="379"/>
      <c r="AR45" s="451"/>
    </row>
    <row r="46" spans="5:44" ht="18" customHeight="1">
      <c r="E46" s="439" t="s">
        <v>8</v>
      </c>
      <c r="F46" s="440"/>
      <c r="G46" s="449" t="str">
        <f>$BM$37</f>
        <v>6. Gruppe Alpha</v>
      </c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50"/>
      <c r="AE46" s="441">
        <f>$BN$37</f>
        <v>0</v>
      </c>
      <c r="AF46" s="442"/>
      <c r="AG46" s="443"/>
      <c r="AH46" s="441">
        <f>$BO$37</f>
        <v>0</v>
      </c>
      <c r="AI46" s="442"/>
      <c r="AJ46" s="443"/>
      <c r="AK46" s="440">
        <f>$BP$37</f>
        <v>0</v>
      </c>
      <c r="AL46" s="440"/>
      <c r="AM46" s="126" t="s">
        <v>16</v>
      </c>
      <c r="AN46" s="440">
        <f>$BR$37</f>
        <v>0</v>
      </c>
      <c r="AO46" s="440"/>
      <c r="AP46" s="452">
        <f>$BS$37</f>
        <v>0</v>
      </c>
      <c r="AQ46" s="453"/>
      <c r="AR46" s="454"/>
    </row>
    <row r="47" spans="5:102" s="4" customFormat="1" ht="18" customHeight="1">
      <c r="E47" s="444" t="s">
        <v>9</v>
      </c>
      <c r="F47" s="445"/>
      <c r="G47" s="437" t="str">
        <f>$BM$38</f>
        <v>6. Gruppe Beta</v>
      </c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8"/>
      <c r="AE47" s="446">
        <f>$BN$38</f>
        <v>0</v>
      </c>
      <c r="AF47" s="447"/>
      <c r="AG47" s="448"/>
      <c r="AH47" s="446">
        <f>$BO$38</f>
        <v>0</v>
      </c>
      <c r="AI47" s="447"/>
      <c r="AJ47" s="448"/>
      <c r="AK47" s="445">
        <f>$BP$38</f>
        <v>0</v>
      </c>
      <c r="AL47" s="445"/>
      <c r="AM47" s="121" t="s">
        <v>16</v>
      </c>
      <c r="AN47" s="445">
        <f>$BR$38</f>
        <v>0</v>
      </c>
      <c r="AO47" s="445"/>
      <c r="AP47" s="430">
        <f>$BS$38</f>
        <v>0</v>
      </c>
      <c r="AQ47" s="431"/>
      <c r="AR47" s="432"/>
      <c r="BE47" s="125"/>
      <c r="BF47" s="125"/>
      <c r="BG47" s="125"/>
      <c r="BH47" s="125"/>
      <c r="BI47" s="125"/>
      <c r="BJ47" s="125"/>
      <c r="BK47" s="125"/>
      <c r="BL47" s="125"/>
      <c r="BM47" s="124"/>
      <c r="BN47" s="124"/>
      <c r="BO47" s="124"/>
      <c r="BP47" s="124"/>
      <c r="BQ47" s="124"/>
      <c r="BR47" s="124"/>
      <c r="BS47" s="124"/>
      <c r="BT47" s="124"/>
      <c r="BU47" s="124"/>
      <c r="BV47" s="123"/>
      <c r="BW47" s="123"/>
      <c r="BX47" s="123"/>
      <c r="BY47" s="123"/>
      <c r="BZ47" s="123"/>
      <c r="CA47" s="123"/>
      <c r="CB47" s="123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</row>
    <row r="48" spans="5:44" ht="18" customHeight="1">
      <c r="E48" s="444" t="s">
        <v>10</v>
      </c>
      <c r="F48" s="445"/>
      <c r="G48" s="437" t="str">
        <f>$BM$39</f>
        <v>6. Gruppe Gamma</v>
      </c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8"/>
      <c r="AE48" s="446">
        <f>$BN$39</f>
        <v>0</v>
      </c>
      <c r="AF48" s="447"/>
      <c r="AG48" s="448"/>
      <c r="AH48" s="446">
        <f>$BO$39</f>
        <v>0</v>
      </c>
      <c r="AI48" s="447"/>
      <c r="AJ48" s="448"/>
      <c r="AK48" s="445">
        <f>$BP$39</f>
        <v>0</v>
      </c>
      <c r="AL48" s="445"/>
      <c r="AM48" s="121" t="s">
        <v>16</v>
      </c>
      <c r="AN48" s="445">
        <f>$BR$39</f>
        <v>0</v>
      </c>
      <c r="AO48" s="445"/>
      <c r="AP48" s="430">
        <f>$BS$39</f>
        <v>0</v>
      </c>
      <c r="AQ48" s="431"/>
      <c r="AR48" s="432"/>
    </row>
    <row r="49" spans="5:44" ht="18" customHeight="1" thickBot="1">
      <c r="E49" s="423" t="s">
        <v>11</v>
      </c>
      <c r="F49" s="424"/>
      <c r="G49" s="428" t="str">
        <f>$BM$40</f>
        <v>6. Gruppe Delta</v>
      </c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9"/>
      <c r="AE49" s="425">
        <f>$BN$40</f>
        <v>0</v>
      </c>
      <c r="AF49" s="426"/>
      <c r="AG49" s="427"/>
      <c r="AH49" s="425">
        <f>$BO$40</f>
        <v>0</v>
      </c>
      <c r="AI49" s="426"/>
      <c r="AJ49" s="427"/>
      <c r="AK49" s="436">
        <f>$BP$40</f>
        <v>0</v>
      </c>
      <c r="AL49" s="436"/>
      <c r="AM49" s="120" t="s">
        <v>16</v>
      </c>
      <c r="AN49" s="436">
        <f>$BR$40</f>
        <v>0</v>
      </c>
      <c r="AO49" s="436"/>
      <c r="AP49" s="433">
        <f>$BS$40</f>
        <v>0</v>
      </c>
      <c r="AQ49" s="434"/>
      <c r="AR49" s="435"/>
    </row>
    <row r="50" ht="18" customHeight="1"/>
    <row r="51" ht="18" customHeight="1"/>
  </sheetData>
  <sheetProtection/>
  <mergeCells count="218">
    <mergeCell ref="B8:AQ8"/>
    <mergeCell ref="AK47:AL47"/>
    <mergeCell ref="AN47:AO47"/>
    <mergeCell ref="AK46:AL46"/>
    <mergeCell ref="AN46:AO46"/>
    <mergeCell ref="AP46:AR46"/>
    <mergeCell ref="E45:AD45"/>
    <mergeCell ref="AE45:AG45"/>
    <mergeCell ref="AP41:AR41"/>
    <mergeCell ref="G43:AD43"/>
    <mergeCell ref="AN41:AO41"/>
    <mergeCell ref="AK49:AL49"/>
    <mergeCell ref="AE41:AG41"/>
    <mergeCell ref="AH41:AJ41"/>
    <mergeCell ref="AK41:AL41"/>
    <mergeCell ref="AE42:AG42"/>
    <mergeCell ref="AP48:AR48"/>
    <mergeCell ref="AP42:AR42"/>
    <mergeCell ref="AH45:AJ45"/>
    <mergeCell ref="AK45:AO45"/>
    <mergeCell ref="AN48:AO48"/>
    <mergeCell ref="AE46:AG46"/>
    <mergeCell ref="AN43:AO43"/>
    <mergeCell ref="AK43:AL43"/>
    <mergeCell ref="AH43:AJ43"/>
    <mergeCell ref="AE47:AG47"/>
    <mergeCell ref="AN42:AO42"/>
    <mergeCell ref="AK48:AL48"/>
    <mergeCell ref="AP45:AR45"/>
    <mergeCell ref="AN40:AO40"/>
    <mergeCell ref="AF35:AV35"/>
    <mergeCell ref="AH42:AJ42"/>
    <mergeCell ref="AK42:AL42"/>
    <mergeCell ref="AE43:AG43"/>
    <mergeCell ref="AE48:AG48"/>
    <mergeCell ref="AF33:AV33"/>
    <mergeCell ref="AE39:AG39"/>
    <mergeCell ref="AP40:AR40"/>
    <mergeCell ref="H2:AV2"/>
    <mergeCell ref="H3:AV3"/>
    <mergeCell ref="AH39:AJ39"/>
    <mergeCell ref="E39:AD39"/>
    <mergeCell ref="AK39:AO39"/>
    <mergeCell ref="AP39:AR39"/>
    <mergeCell ref="J31:N31"/>
    <mergeCell ref="E42:F42"/>
    <mergeCell ref="E41:F41"/>
    <mergeCell ref="G40:AD40"/>
    <mergeCell ref="AE40:AG40"/>
    <mergeCell ref="AH40:AJ40"/>
    <mergeCell ref="AK40:AL40"/>
    <mergeCell ref="G42:AD42"/>
    <mergeCell ref="E46:F46"/>
    <mergeCell ref="AH46:AJ46"/>
    <mergeCell ref="E47:F47"/>
    <mergeCell ref="G47:AD47"/>
    <mergeCell ref="E48:F48"/>
    <mergeCell ref="E40:F40"/>
    <mergeCell ref="AH47:AJ47"/>
    <mergeCell ref="AH48:AJ48"/>
    <mergeCell ref="G41:AD41"/>
    <mergeCell ref="G46:AD46"/>
    <mergeCell ref="E49:F49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G48:AD48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O31:AD31"/>
    <mergeCell ref="D33:F33"/>
    <mergeCell ref="G33:I33"/>
    <mergeCell ref="J33:N33"/>
    <mergeCell ref="O33:AD33"/>
    <mergeCell ref="J32:N32"/>
    <mergeCell ref="O32:AD32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BB29:BC29"/>
    <mergeCell ref="AF28:AV28"/>
    <mergeCell ref="AW28:AX28"/>
    <mergeCell ref="AZ28:BA28"/>
    <mergeCell ref="BB28:BC28"/>
    <mergeCell ref="AF30:AV30"/>
    <mergeCell ref="AW30:AX30"/>
    <mergeCell ref="BB26:BC26"/>
    <mergeCell ref="D27:F27"/>
    <mergeCell ref="G27:I27"/>
    <mergeCell ref="J27:N27"/>
    <mergeCell ref="O27:AD27"/>
    <mergeCell ref="AF27:AV27"/>
    <mergeCell ref="AZ26:BA26"/>
    <mergeCell ref="J26:N26"/>
    <mergeCell ref="D29:F29"/>
    <mergeCell ref="G29:I29"/>
    <mergeCell ref="J29:N29"/>
    <mergeCell ref="O29:AD29"/>
    <mergeCell ref="AF29:AV29"/>
    <mergeCell ref="AW29:AX29"/>
    <mergeCell ref="AZ29:BA29"/>
    <mergeCell ref="D30:F30"/>
    <mergeCell ref="G30:I30"/>
    <mergeCell ref="D32:F32"/>
    <mergeCell ref="G32:I32"/>
    <mergeCell ref="D31:F31"/>
    <mergeCell ref="G31:I31"/>
    <mergeCell ref="B29:C29"/>
    <mergeCell ref="B34:C34"/>
    <mergeCell ref="B35:C35"/>
    <mergeCell ref="B30:C30"/>
    <mergeCell ref="B31:C31"/>
    <mergeCell ref="B32:C32"/>
    <mergeCell ref="B33:C33"/>
    <mergeCell ref="B27:C27"/>
    <mergeCell ref="B28:C28"/>
    <mergeCell ref="D28:F28"/>
    <mergeCell ref="G28:I28"/>
    <mergeCell ref="AZ25:BA25"/>
    <mergeCell ref="BB25:BC25"/>
    <mergeCell ref="AW27:AX27"/>
    <mergeCell ref="AZ27:BA27"/>
    <mergeCell ref="BB27:BC27"/>
    <mergeCell ref="D26:F26"/>
    <mergeCell ref="G23:I23"/>
    <mergeCell ref="D23:F23"/>
    <mergeCell ref="BB23:BC23"/>
    <mergeCell ref="AW23:BA23"/>
    <mergeCell ref="J23:N23"/>
    <mergeCell ref="B26:C26"/>
    <mergeCell ref="G26:I26"/>
    <mergeCell ref="O26:AD26"/>
    <mergeCell ref="AF26:AV26"/>
    <mergeCell ref="AW26:AX26"/>
    <mergeCell ref="Y18:Z18"/>
    <mergeCell ref="Y19:Z19"/>
    <mergeCell ref="D17:X17"/>
    <mergeCell ref="D18:X18"/>
    <mergeCell ref="O24:AD24"/>
    <mergeCell ref="B24:C24"/>
    <mergeCell ref="D24:F24"/>
    <mergeCell ref="G24:I24"/>
    <mergeCell ref="J24:N24"/>
    <mergeCell ref="B23:C23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15:X15"/>
    <mergeCell ref="Y15:Z15"/>
    <mergeCell ref="X10:AB10"/>
    <mergeCell ref="H10:L10"/>
    <mergeCell ref="AL10:AP10"/>
    <mergeCell ref="U10:V1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J28:N28"/>
    <mergeCell ref="O28:AD28"/>
    <mergeCell ref="J30:N30"/>
    <mergeCell ref="O30:AD30"/>
    <mergeCell ref="O23:AV23"/>
    <mergeCell ref="AE17:AF17"/>
    <mergeCell ref="AE18:AF18"/>
    <mergeCell ref="AG17:BA17"/>
    <mergeCell ref="AG18:BA18"/>
    <mergeCell ref="AF24:AV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4"/>
  <dimension ref="A1:EQ28"/>
  <sheetViews>
    <sheetView showGridLines="0" zoomScale="150" zoomScaleNormal="150" zoomScalePageLayoutView="0" workbookViewId="0" topLeftCell="B25">
      <selection activeCell="AF7" sqref="AF7"/>
    </sheetView>
  </sheetViews>
  <sheetFormatPr defaultColWidth="1.7109375" defaultRowHeight="12.75"/>
  <cols>
    <col min="1" max="55" width="1.7109375" style="0" customWidth="1"/>
    <col min="56" max="56" width="1.7109375" style="147" customWidth="1"/>
    <col min="57" max="57" width="1.7109375" style="119" customWidth="1"/>
    <col min="58" max="58" width="2.8515625" style="119" hidden="1" customWidth="1"/>
    <col min="59" max="59" width="2.140625" style="119" hidden="1" customWidth="1"/>
    <col min="60" max="60" width="2.8515625" style="119" hidden="1" customWidth="1"/>
    <col min="61" max="72" width="1.7109375" style="119" hidden="1" customWidth="1"/>
    <col min="73" max="73" width="2.28125" style="177" bestFit="1" customWidth="1"/>
    <col min="74" max="74" width="1.7109375" style="177" customWidth="1"/>
    <col min="75" max="75" width="2.28125" style="177" bestFit="1" customWidth="1"/>
    <col min="76" max="78" width="1.7109375" style="177" customWidth="1"/>
    <col min="79" max="79" width="12.421875" style="190" customWidth="1"/>
    <col min="80" max="80" width="8.00390625" style="176" bestFit="1" customWidth="1"/>
    <col min="81" max="81" width="4.140625" style="204" bestFit="1" customWidth="1"/>
    <col min="82" max="82" width="1.7109375" style="204" bestFit="1" customWidth="1"/>
    <col min="83" max="83" width="4.140625" style="204" bestFit="1" customWidth="1"/>
    <col min="84" max="85" width="6.28125" style="204" customWidth="1"/>
    <col min="86" max="86" width="12.421875" style="176" customWidth="1"/>
    <col min="87" max="87" width="8.00390625" style="176" bestFit="1" customWidth="1"/>
    <col min="88" max="88" width="4.140625" style="205" bestFit="1" customWidth="1"/>
    <col min="89" max="89" width="1.7109375" style="205" bestFit="1" customWidth="1"/>
    <col min="90" max="90" width="4.140625" style="205" bestFit="1" customWidth="1"/>
    <col min="91" max="91" width="6.28125" style="205" customWidth="1"/>
    <col min="92" max="96" width="1.7109375" style="205" customWidth="1"/>
    <col min="97" max="147" width="1.7109375" style="174" customWidth="1"/>
    <col min="148" max="16384" width="1.7109375" style="147" customWidth="1"/>
  </cols>
  <sheetData>
    <row r="1" spans="1:136" s="115" customFormat="1" ht="11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BD1" s="155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7"/>
      <c r="BV1" s="158"/>
      <c r="BW1" s="158"/>
      <c r="BX1" s="158"/>
      <c r="BY1" s="158"/>
      <c r="BZ1" s="158"/>
      <c r="CA1" s="159"/>
      <c r="CB1" s="159"/>
      <c r="CC1" s="160"/>
      <c r="CD1" s="160"/>
      <c r="CE1" s="160"/>
      <c r="CF1" s="160"/>
      <c r="CG1" s="160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</row>
    <row r="2" spans="1:115" s="150" customFormat="1" ht="11.25" customHeight="1">
      <c r="A2" s="154"/>
      <c r="B2" s="455" t="s">
        <v>168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62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52"/>
      <c r="BV2" s="151"/>
      <c r="BW2" s="151"/>
      <c r="BX2" s="151"/>
      <c r="BY2" s="151"/>
      <c r="BZ2" s="151"/>
      <c r="CA2" s="164"/>
      <c r="CB2" s="164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</row>
    <row r="3" spans="1:115" s="172" customFormat="1" ht="11.25" customHeight="1">
      <c r="A3" s="166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167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9"/>
      <c r="BV3" s="170"/>
      <c r="BW3" s="170"/>
      <c r="BX3" s="170"/>
      <c r="BY3" s="170"/>
      <c r="BZ3" s="170"/>
      <c r="CA3" s="171"/>
      <c r="CB3" s="171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</row>
    <row r="4" spans="2:115" s="172" customFormat="1" ht="11.2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167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9"/>
      <c r="BV4" s="170"/>
      <c r="BW4" s="170"/>
      <c r="BX4" s="170"/>
      <c r="BY4" s="170"/>
      <c r="BZ4" s="170"/>
      <c r="CA4" s="171"/>
      <c r="CB4" s="171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</row>
    <row r="5" spans="56:115" s="172" customFormat="1" ht="15">
      <c r="BD5" s="167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9"/>
      <c r="BV5" s="170"/>
      <c r="BW5" s="170"/>
      <c r="BX5" s="170"/>
      <c r="BY5" s="170"/>
      <c r="BZ5" s="170"/>
      <c r="CA5" s="171"/>
      <c r="CB5" s="171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</row>
    <row r="6" spans="56:96" ht="11.25" customHeight="1"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5"/>
      <c r="BV6" s="175"/>
      <c r="BW6" s="175"/>
      <c r="BX6" s="175"/>
      <c r="BY6" s="175"/>
      <c r="BZ6" s="175"/>
      <c r="CA6" s="174"/>
      <c r="CB6" s="174"/>
      <c r="CC6" s="175"/>
      <c r="CD6" s="175"/>
      <c r="CE6" s="175"/>
      <c r="CF6" s="175"/>
      <c r="CG6" s="175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</row>
    <row r="7" spans="56:96" ht="11.25" customHeight="1"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5"/>
      <c r="BV7" s="175"/>
      <c r="BW7" s="175"/>
      <c r="BX7" s="175"/>
      <c r="BY7" s="175"/>
      <c r="BZ7" s="175"/>
      <c r="CA7" s="174"/>
      <c r="CB7" s="174"/>
      <c r="CC7" s="175"/>
      <c r="CD7" s="175"/>
      <c r="CE7" s="175"/>
      <c r="CF7" s="175"/>
      <c r="CG7" s="175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</row>
    <row r="8" spans="56:96" ht="11.25" customHeight="1"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5"/>
      <c r="BV8" s="175"/>
      <c r="BW8" s="175"/>
      <c r="BX8" s="175"/>
      <c r="BY8" s="175"/>
      <c r="BZ8" s="175"/>
      <c r="CA8" s="174"/>
      <c r="CB8" s="174"/>
      <c r="CC8" s="175"/>
      <c r="CD8" s="175"/>
      <c r="CE8" s="175"/>
      <c r="CF8" s="175"/>
      <c r="CG8" s="175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</row>
    <row r="9" spans="56:96" ht="4.5" customHeight="1"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5"/>
      <c r="BV9" s="175"/>
      <c r="BW9" s="175"/>
      <c r="BX9" s="175"/>
      <c r="BY9" s="175"/>
      <c r="BZ9" s="175"/>
      <c r="CA9" s="174"/>
      <c r="CB9" s="174"/>
      <c r="CC9" s="175"/>
      <c r="CD9" s="175"/>
      <c r="CE9" s="175"/>
      <c r="CF9" s="175"/>
      <c r="CG9" s="175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</row>
    <row r="10" spans="3:96" ht="12.75">
      <c r="C10" t="s">
        <v>124</v>
      </c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5"/>
      <c r="BV10" s="175"/>
      <c r="BW10" s="175"/>
      <c r="BX10" s="175"/>
      <c r="BY10" s="175"/>
      <c r="BZ10" s="175"/>
      <c r="CA10" s="174"/>
      <c r="CB10" s="174"/>
      <c r="CC10" s="175"/>
      <c r="CD10" s="175"/>
      <c r="CE10" s="175"/>
      <c r="CF10" s="175"/>
      <c r="CG10" s="175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</row>
    <row r="11" spans="2:116" ht="23.25"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174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V11" s="178"/>
      <c r="BW11" s="178"/>
      <c r="BX11" s="178"/>
      <c r="BY11" s="178"/>
      <c r="BZ11" s="178"/>
      <c r="CA11" s="179"/>
      <c r="CB11" s="179"/>
      <c r="CC11" s="175"/>
      <c r="CD11" s="175"/>
      <c r="CE11" s="175"/>
      <c r="CF11" s="175"/>
      <c r="CG11" s="175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47"/>
    </row>
    <row r="12" spans="7:147" s="181" customFormat="1" ht="4.5" customHeight="1" thickBot="1">
      <c r="G12" s="148"/>
      <c r="H12" s="182"/>
      <c r="I12" s="182"/>
      <c r="J12" s="182"/>
      <c r="K12" s="182"/>
      <c r="L12" s="182"/>
      <c r="M12" s="147"/>
      <c r="T12" s="148"/>
      <c r="U12" s="183"/>
      <c r="V12" s="183"/>
      <c r="W12" s="183"/>
      <c r="X12" s="184"/>
      <c r="Y12" s="184"/>
      <c r="Z12" s="184"/>
      <c r="AA12" s="184"/>
      <c r="AB12" s="184"/>
      <c r="AC12" s="147"/>
      <c r="AK12" s="148"/>
      <c r="AL12" s="184"/>
      <c r="AM12" s="184"/>
      <c r="AN12" s="184"/>
      <c r="AO12" s="184"/>
      <c r="AP12" s="184"/>
      <c r="AQ12" s="147"/>
      <c r="BE12" s="185"/>
      <c r="BF12" s="185"/>
      <c r="BG12" s="185"/>
      <c r="BH12" s="185"/>
      <c r="BI12" s="185"/>
      <c r="BJ12" s="185"/>
      <c r="BK12" s="185"/>
      <c r="BL12" s="185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86"/>
      <c r="CB12" s="168"/>
      <c r="CC12" s="187"/>
      <c r="CD12" s="187"/>
      <c r="CE12" s="187"/>
      <c r="CF12" s="187"/>
      <c r="CG12" s="187"/>
      <c r="CH12" s="168"/>
      <c r="CI12" s="168"/>
      <c r="CJ12" s="188"/>
      <c r="CK12" s="188"/>
      <c r="CL12" s="188"/>
      <c r="CM12" s="188"/>
      <c r="CN12" s="188"/>
      <c r="CO12" s="188"/>
      <c r="CP12" s="188"/>
      <c r="CQ12" s="188"/>
      <c r="CR12" s="188"/>
      <c r="CS12" s="167"/>
      <c r="CT12" s="167"/>
      <c r="CU12" s="167"/>
      <c r="CV12" s="167"/>
      <c r="CW12" s="167"/>
      <c r="CX12" s="167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</row>
    <row r="13" spans="2:102" ht="19.5" customHeight="1" thickBot="1">
      <c r="B13" s="457" t="s">
        <v>13</v>
      </c>
      <c r="C13" s="458"/>
      <c r="D13" s="459" t="s">
        <v>82</v>
      </c>
      <c r="E13" s="460"/>
      <c r="F13" s="460"/>
      <c r="G13" s="460"/>
      <c r="H13" s="460"/>
      <c r="I13" s="461"/>
      <c r="J13" s="462" t="s">
        <v>14</v>
      </c>
      <c r="K13" s="463"/>
      <c r="L13" s="463"/>
      <c r="M13" s="463"/>
      <c r="N13" s="464"/>
      <c r="O13" s="462" t="s">
        <v>102</v>
      </c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4"/>
      <c r="AW13" s="462" t="s">
        <v>18</v>
      </c>
      <c r="AX13" s="463"/>
      <c r="AY13" s="463"/>
      <c r="AZ13" s="463"/>
      <c r="BA13" s="464"/>
      <c r="BB13" s="462"/>
      <c r="BC13" s="465"/>
      <c r="BM13" s="118"/>
      <c r="BN13" s="118"/>
      <c r="BO13" s="118"/>
      <c r="BP13" s="118"/>
      <c r="BQ13" s="118"/>
      <c r="BR13" s="118"/>
      <c r="BS13" s="118"/>
      <c r="BT13" s="118"/>
      <c r="BU13" s="157"/>
      <c r="BV13" s="157"/>
      <c r="BW13" s="157"/>
      <c r="BX13" s="157"/>
      <c r="BY13" s="157"/>
      <c r="BZ13" s="157"/>
      <c r="CB13" s="156"/>
      <c r="CC13" s="191"/>
      <c r="CD13" s="191"/>
      <c r="CE13" s="191"/>
      <c r="CF13" s="191"/>
      <c r="CG13" s="191"/>
      <c r="CH13" s="156"/>
      <c r="CI13" s="156"/>
      <c r="CJ13" s="192"/>
      <c r="CK13" s="192"/>
      <c r="CL13" s="192"/>
      <c r="CM13" s="192"/>
      <c r="CN13" s="192"/>
      <c r="CO13" s="192"/>
      <c r="CP13" s="192"/>
      <c r="CQ13" s="192"/>
      <c r="CR13" s="192"/>
      <c r="CS13" s="155"/>
      <c r="CT13" s="155"/>
      <c r="CU13" s="155"/>
      <c r="CV13" s="155"/>
      <c r="CW13" s="155"/>
      <c r="CX13" s="155"/>
    </row>
    <row r="14" spans="2:102" ht="18" customHeight="1">
      <c r="B14" s="466">
        <v>25</v>
      </c>
      <c r="C14" s="467"/>
      <c r="D14" s="470">
        <v>1</v>
      </c>
      <c r="E14" s="471"/>
      <c r="F14" s="471"/>
      <c r="G14" s="471"/>
      <c r="H14" s="471"/>
      <c r="I14" s="472"/>
      <c r="J14" s="476">
        <v>0.5416666666666666</v>
      </c>
      <c r="K14" s="477"/>
      <c r="L14" s="477"/>
      <c r="M14" s="477"/>
      <c r="N14" s="478"/>
      <c r="O14" s="482">
        <f>IF(ISBLANK('[1]Achtelfinale 1-16'!$AZ$14),"",'[1]Achtelfinale 1-16'!$CA$14)</f>
      </c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193" t="s">
        <v>17</v>
      </c>
      <c r="AF14" s="483">
        <f>IF(ISBLANK('[1]Achtelfinale 1-16'!$AZ$18),"",'[1]Achtelfinale 1-16'!$CA$18)</f>
      </c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AW14" s="485"/>
      <c r="AX14" s="486"/>
      <c r="AY14" s="486" t="s">
        <v>16</v>
      </c>
      <c r="AZ14" s="486"/>
      <c r="BA14" s="489"/>
      <c r="BB14" s="471"/>
      <c r="BC14" s="472"/>
      <c r="BM14" s="118"/>
      <c r="BN14" s="118"/>
      <c r="BO14" s="118"/>
      <c r="BP14" s="118"/>
      <c r="BQ14" s="118"/>
      <c r="BR14" s="118"/>
      <c r="BS14" s="118"/>
      <c r="BT14" s="118"/>
      <c r="BU14" s="157"/>
      <c r="BV14" s="157"/>
      <c r="BW14" s="157"/>
      <c r="BX14" s="157"/>
      <c r="BY14" s="157"/>
      <c r="BZ14" s="157"/>
      <c r="CA14" s="194" t="str">
        <f>IF(ISBLANK($AZ$14)," ",IF($AW$14&lt;$AZ$14,$AF$14,IF($AZ$14&lt;$AW$14,$O$14)))</f>
        <v> </v>
      </c>
      <c r="CB14" s="194" t="str">
        <f>IF(ISBLANK($AZ$14)," ",IF($AW$14&gt;$AZ$14,$AF$14,IF($AZ$14&gt;$AW$14,$O$14)))</f>
        <v> </v>
      </c>
      <c r="CC14" s="195"/>
      <c r="CD14" s="195"/>
      <c r="CE14" s="195"/>
      <c r="CF14" s="195"/>
      <c r="CG14" s="195"/>
      <c r="CH14" s="196"/>
      <c r="CI14" s="196"/>
      <c r="CJ14" s="196"/>
      <c r="CK14" s="196"/>
      <c r="CL14" s="196"/>
      <c r="CM14" s="196"/>
      <c r="CN14" s="196"/>
      <c r="CO14" s="196"/>
      <c r="CP14" s="196"/>
      <c r="CQ14" s="192"/>
      <c r="CR14" s="192"/>
      <c r="CS14" s="155"/>
      <c r="CT14" s="155"/>
      <c r="CU14" s="155"/>
      <c r="CV14" s="155"/>
      <c r="CW14" s="155"/>
      <c r="CX14" s="155"/>
    </row>
    <row r="15" spans="2:102" ht="12" customHeight="1" thickBot="1">
      <c r="B15" s="468"/>
      <c r="C15" s="469"/>
      <c r="D15" s="473"/>
      <c r="E15" s="474"/>
      <c r="F15" s="474"/>
      <c r="G15" s="474"/>
      <c r="H15" s="474"/>
      <c r="I15" s="475"/>
      <c r="J15" s="479"/>
      <c r="K15" s="480"/>
      <c r="L15" s="480"/>
      <c r="M15" s="480"/>
      <c r="N15" s="481"/>
      <c r="O15" s="491" t="s">
        <v>106</v>
      </c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197"/>
      <c r="AF15" s="492" t="s">
        <v>107</v>
      </c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3"/>
      <c r="AW15" s="487"/>
      <c r="AX15" s="488"/>
      <c r="AY15" s="488"/>
      <c r="AZ15" s="488"/>
      <c r="BA15" s="490"/>
      <c r="BB15" s="474"/>
      <c r="BC15" s="475"/>
      <c r="BM15" s="118"/>
      <c r="BN15" s="118"/>
      <c r="BO15" s="118"/>
      <c r="BP15" s="118"/>
      <c r="BQ15" s="118"/>
      <c r="BR15" s="118"/>
      <c r="BS15" s="118"/>
      <c r="BT15" s="118"/>
      <c r="BU15" s="157"/>
      <c r="BV15" s="157"/>
      <c r="BW15" s="157"/>
      <c r="BX15" s="157"/>
      <c r="BY15" s="157"/>
      <c r="BZ15" s="157"/>
      <c r="CA15" s="194"/>
      <c r="CB15" s="194"/>
      <c r="CC15" s="191"/>
      <c r="CD15" s="191"/>
      <c r="CE15" s="191"/>
      <c r="CF15" s="191"/>
      <c r="CG15" s="191"/>
      <c r="CH15" s="156"/>
      <c r="CI15" s="156"/>
      <c r="CJ15" s="192"/>
      <c r="CK15" s="192"/>
      <c r="CL15" s="192"/>
      <c r="CM15" s="192"/>
      <c r="CN15" s="192"/>
      <c r="CO15" s="192"/>
      <c r="CP15" s="192"/>
      <c r="CQ15" s="192"/>
      <c r="CR15" s="192"/>
      <c r="CS15" s="155"/>
      <c r="CT15" s="155"/>
      <c r="CU15" s="155"/>
      <c r="CV15" s="155"/>
      <c r="CW15" s="155"/>
      <c r="CX15" s="155"/>
    </row>
    <row r="16" spans="65:102" ht="15" customHeight="1" thickBot="1">
      <c r="BM16" s="118"/>
      <c r="BN16" s="118"/>
      <c r="BO16" s="118"/>
      <c r="BP16" s="118"/>
      <c r="BQ16" s="118"/>
      <c r="BR16" s="118"/>
      <c r="BS16" s="118"/>
      <c r="BT16" s="118"/>
      <c r="BU16" s="157"/>
      <c r="BV16" s="157"/>
      <c r="BW16" s="157"/>
      <c r="BX16" s="157"/>
      <c r="BY16" s="157"/>
      <c r="BZ16" s="157"/>
      <c r="CA16" s="194"/>
      <c r="CB16" s="194"/>
      <c r="CC16" s="191"/>
      <c r="CD16" s="191"/>
      <c r="CE16" s="191"/>
      <c r="CF16" s="191"/>
      <c r="CG16" s="191"/>
      <c r="CH16" s="156"/>
      <c r="CI16" s="156"/>
      <c r="CJ16" s="192"/>
      <c r="CK16" s="192"/>
      <c r="CL16" s="192"/>
      <c r="CM16" s="192"/>
      <c r="CN16" s="192"/>
      <c r="CO16" s="192"/>
      <c r="CP16" s="192"/>
      <c r="CQ16" s="192"/>
      <c r="CR16" s="192"/>
      <c r="CS16" s="155"/>
      <c r="CT16" s="155"/>
      <c r="CU16" s="155"/>
      <c r="CV16" s="155"/>
      <c r="CW16" s="155"/>
      <c r="CX16" s="155"/>
    </row>
    <row r="17" spans="2:102" ht="19.5" customHeight="1" thickBot="1">
      <c r="B17" s="457" t="s">
        <v>13</v>
      </c>
      <c r="C17" s="458"/>
      <c r="D17" s="459" t="s">
        <v>82</v>
      </c>
      <c r="E17" s="460"/>
      <c r="F17" s="460"/>
      <c r="G17" s="460"/>
      <c r="H17" s="460"/>
      <c r="I17" s="461"/>
      <c r="J17" s="462" t="s">
        <v>14</v>
      </c>
      <c r="K17" s="463"/>
      <c r="L17" s="463"/>
      <c r="M17" s="463"/>
      <c r="N17" s="464"/>
      <c r="O17" s="462" t="s">
        <v>103</v>
      </c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4"/>
      <c r="AW17" s="462" t="s">
        <v>18</v>
      </c>
      <c r="AX17" s="463"/>
      <c r="AY17" s="463"/>
      <c r="AZ17" s="463"/>
      <c r="BA17" s="464"/>
      <c r="BB17" s="462"/>
      <c r="BC17" s="465"/>
      <c r="BM17" s="118"/>
      <c r="BN17" s="118"/>
      <c r="BO17" s="118"/>
      <c r="BP17" s="118"/>
      <c r="BQ17" s="118"/>
      <c r="BR17" s="118"/>
      <c r="BS17" s="118"/>
      <c r="BT17" s="118"/>
      <c r="BU17" s="157"/>
      <c r="BV17" s="157"/>
      <c r="BW17" s="157"/>
      <c r="BX17" s="157"/>
      <c r="BY17" s="157"/>
      <c r="BZ17" s="157"/>
      <c r="CA17" s="194"/>
      <c r="CB17" s="194"/>
      <c r="CC17" s="191"/>
      <c r="CD17" s="191"/>
      <c r="CE17" s="191"/>
      <c r="CF17" s="191"/>
      <c r="CG17" s="191"/>
      <c r="CH17" s="156"/>
      <c r="CI17" s="156"/>
      <c r="CJ17" s="192"/>
      <c r="CK17" s="192"/>
      <c r="CL17" s="192"/>
      <c r="CM17" s="192"/>
      <c r="CN17" s="192"/>
      <c r="CO17" s="192"/>
      <c r="CP17" s="192"/>
      <c r="CQ17" s="192"/>
      <c r="CR17" s="192"/>
      <c r="CS17" s="155"/>
      <c r="CT17" s="155"/>
      <c r="CU17" s="155"/>
      <c r="CV17" s="155"/>
      <c r="CW17" s="155"/>
      <c r="CX17" s="155"/>
    </row>
    <row r="18" spans="2:102" ht="18" customHeight="1">
      <c r="B18" s="466">
        <v>26</v>
      </c>
      <c r="C18" s="467"/>
      <c r="D18" s="470">
        <v>2</v>
      </c>
      <c r="E18" s="471"/>
      <c r="F18" s="471"/>
      <c r="G18" s="471"/>
      <c r="H18" s="471"/>
      <c r="I18" s="472"/>
      <c r="J18" s="476">
        <v>0.5416666666666666</v>
      </c>
      <c r="K18" s="477"/>
      <c r="L18" s="477"/>
      <c r="M18" s="477"/>
      <c r="N18" s="478"/>
      <c r="O18" s="482">
        <f>IF(ISBLANK('[1]Achtelfinale 1-16'!$AZ$22),"",'[1]Achtelfinale 1-16'!$CA$22)</f>
      </c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193" t="s">
        <v>17</v>
      </c>
      <c r="AF18" s="483">
        <f>IF(ISBLANK('[1]Achtelfinale 1-16'!$AZ$26),"",'[1]Achtelfinale 1-16'!$CA$26)</f>
      </c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4"/>
      <c r="AW18" s="485"/>
      <c r="AX18" s="486"/>
      <c r="AY18" s="486" t="s">
        <v>16</v>
      </c>
      <c r="AZ18" s="486"/>
      <c r="BA18" s="489"/>
      <c r="BB18" s="471"/>
      <c r="BC18" s="472"/>
      <c r="BM18" s="118"/>
      <c r="BN18" s="118"/>
      <c r="BO18" s="118"/>
      <c r="BP18" s="118"/>
      <c r="BQ18" s="118"/>
      <c r="BR18" s="118"/>
      <c r="BS18" s="118"/>
      <c r="BT18" s="118"/>
      <c r="BU18" s="157"/>
      <c r="BV18" s="157"/>
      <c r="BW18" s="157"/>
      <c r="BX18" s="157"/>
      <c r="BY18" s="157"/>
      <c r="BZ18" s="157"/>
      <c r="CA18" s="194" t="str">
        <f>IF(ISBLANK($AZ$18)," ",IF($AW$18&lt;$AZ$18,$AF$18,IF($AZ$18&lt;$AW$18,$O$18)))</f>
        <v> </v>
      </c>
      <c r="CB18" s="194" t="str">
        <f>IF(ISBLANK($AZ$18)," ",IF($AW$18&gt;$AZ$18,$AF$18,IF($AZ$18&gt;$AW$18,$O$18)))</f>
        <v> </v>
      </c>
      <c r="CC18" s="191"/>
      <c r="CD18" s="191"/>
      <c r="CE18" s="191"/>
      <c r="CF18" s="191"/>
      <c r="CG18" s="191"/>
      <c r="CH18" s="156"/>
      <c r="CI18" s="156"/>
      <c r="CJ18" s="192"/>
      <c r="CK18" s="192"/>
      <c r="CL18" s="192"/>
      <c r="CM18" s="192"/>
      <c r="CN18" s="192"/>
      <c r="CO18" s="192"/>
      <c r="CP18" s="192"/>
      <c r="CQ18" s="192"/>
      <c r="CR18" s="192"/>
      <c r="CS18" s="155"/>
      <c r="CT18" s="155"/>
      <c r="CU18" s="155"/>
      <c r="CV18" s="155"/>
      <c r="CW18" s="155"/>
      <c r="CX18" s="155"/>
    </row>
    <row r="19" spans="2:102" ht="12" customHeight="1" thickBot="1">
      <c r="B19" s="468"/>
      <c r="C19" s="469"/>
      <c r="D19" s="473"/>
      <c r="E19" s="474"/>
      <c r="F19" s="474"/>
      <c r="G19" s="474"/>
      <c r="H19" s="474"/>
      <c r="I19" s="475"/>
      <c r="J19" s="479"/>
      <c r="K19" s="480"/>
      <c r="L19" s="480"/>
      <c r="M19" s="480"/>
      <c r="N19" s="481"/>
      <c r="O19" s="491" t="s">
        <v>108</v>
      </c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197"/>
      <c r="AF19" s="492" t="s">
        <v>109</v>
      </c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3"/>
      <c r="AW19" s="487"/>
      <c r="AX19" s="488"/>
      <c r="AY19" s="488"/>
      <c r="AZ19" s="488"/>
      <c r="BA19" s="490"/>
      <c r="BB19" s="474"/>
      <c r="BC19" s="475"/>
      <c r="BM19" s="118"/>
      <c r="BN19" s="118"/>
      <c r="BO19" s="118"/>
      <c r="BP19" s="118"/>
      <c r="BQ19" s="118"/>
      <c r="BR19" s="118"/>
      <c r="BS19" s="118"/>
      <c r="BT19" s="118"/>
      <c r="BU19" s="157"/>
      <c r="BV19" s="157"/>
      <c r="BW19" s="157"/>
      <c r="BX19" s="157"/>
      <c r="BY19" s="157"/>
      <c r="BZ19" s="157"/>
      <c r="CA19" s="194"/>
      <c r="CB19" s="156"/>
      <c r="CC19" s="191"/>
      <c r="CD19" s="191"/>
      <c r="CE19" s="191"/>
      <c r="CF19" s="191"/>
      <c r="CG19" s="191"/>
      <c r="CH19" s="156"/>
      <c r="CI19" s="156"/>
      <c r="CJ19" s="192"/>
      <c r="CK19" s="192"/>
      <c r="CL19" s="192"/>
      <c r="CM19" s="192"/>
      <c r="CN19" s="192"/>
      <c r="CO19" s="192"/>
      <c r="CP19" s="192"/>
      <c r="CQ19" s="192"/>
      <c r="CR19" s="192"/>
      <c r="CS19" s="155"/>
      <c r="CT19" s="155"/>
      <c r="CU19" s="155"/>
      <c r="CV19" s="155"/>
      <c r="CW19" s="155"/>
      <c r="CX19" s="155"/>
    </row>
    <row r="20" spans="7:147" s="181" customFormat="1" ht="15" customHeight="1" thickBot="1">
      <c r="G20" s="148"/>
      <c r="H20" s="182"/>
      <c r="I20" s="182"/>
      <c r="J20" s="182"/>
      <c r="K20" s="182"/>
      <c r="L20" s="182"/>
      <c r="M20" s="147"/>
      <c r="T20" s="148"/>
      <c r="U20" s="183"/>
      <c r="V20" s="183"/>
      <c r="W20" s="183"/>
      <c r="X20" s="184"/>
      <c r="Y20" s="184"/>
      <c r="Z20" s="184"/>
      <c r="AA20" s="184"/>
      <c r="AB20" s="184"/>
      <c r="AC20" s="147"/>
      <c r="AK20" s="148"/>
      <c r="AL20" s="184"/>
      <c r="AM20" s="184"/>
      <c r="AN20" s="184"/>
      <c r="AO20" s="184"/>
      <c r="AP20" s="184"/>
      <c r="AQ20" s="147"/>
      <c r="BE20" s="185"/>
      <c r="BF20" s="185"/>
      <c r="BG20" s="185"/>
      <c r="BH20" s="185"/>
      <c r="BI20" s="185"/>
      <c r="BJ20" s="185"/>
      <c r="BK20" s="185"/>
      <c r="BL20" s="185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94"/>
      <c r="CB20" s="168"/>
      <c r="CC20" s="187"/>
      <c r="CD20" s="187"/>
      <c r="CE20" s="187"/>
      <c r="CF20" s="187"/>
      <c r="CG20" s="187"/>
      <c r="CH20" s="168"/>
      <c r="CI20" s="168"/>
      <c r="CJ20" s="188"/>
      <c r="CK20" s="188"/>
      <c r="CL20" s="188"/>
      <c r="CM20" s="188"/>
      <c r="CN20" s="188"/>
      <c r="CO20" s="188"/>
      <c r="CP20" s="188"/>
      <c r="CQ20" s="188"/>
      <c r="CR20" s="188"/>
      <c r="CS20" s="167"/>
      <c r="CT20" s="167"/>
      <c r="CU20" s="167"/>
      <c r="CV20" s="167"/>
      <c r="CW20" s="167"/>
      <c r="CX20" s="167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</row>
    <row r="21" spans="2:102" ht="19.5" customHeight="1" thickBot="1">
      <c r="B21" s="457" t="s">
        <v>13</v>
      </c>
      <c r="C21" s="458"/>
      <c r="D21" s="459" t="s">
        <v>82</v>
      </c>
      <c r="E21" s="460"/>
      <c r="F21" s="460"/>
      <c r="G21" s="460"/>
      <c r="H21" s="460"/>
      <c r="I21" s="461"/>
      <c r="J21" s="462" t="s">
        <v>14</v>
      </c>
      <c r="K21" s="463"/>
      <c r="L21" s="463"/>
      <c r="M21" s="463"/>
      <c r="N21" s="464"/>
      <c r="O21" s="462" t="s">
        <v>104</v>
      </c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4"/>
      <c r="AW21" s="462" t="s">
        <v>18</v>
      </c>
      <c r="AX21" s="463"/>
      <c r="AY21" s="463"/>
      <c r="AZ21" s="463"/>
      <c r="BA21" s="464"/>
      <c r="BB21" s="462"/>
      <c r="BC21" s="465"/>
      <c r="BM21" s="118"/>
      <c r="BN21" s="118"/>
      <c r="BO21" s="118"/>
      <c r="BP21" s="118"/>
      <c r="BQ21" s="118"/>
      <c r="BR21" s="118"/>
      <c r="BS21" s="118"/>
      <c r="BT21" s="118"/>
      <c r="BU21" s="157"/>
      <c r="BV21" s="157"/>
      <c r="BW21" s="157"/>
      <c r="BX21" s="157"/>
      <c r="BY21" s="157"/>
      <c r="BZ21" s="157"/>
      <c r="CA21" s="194"/>
      <c r="CB21" s="156"/>
      <c r="CC21" s="191"/>
      <c r="CD21" s="191"/>
      <c r="CE21" s="191"/>
      <c r="CF21" s="191"/>
      <c r="CG21" s="191"/>
      <c r="CH21" s="156"/>
      <c r="CI21" s="156"/>
      <c r="CJ21" s="192"/>
      <c r="CK21" s="192"/>
      <c r="CL21" s="192"/>
      <c r="CM21" s="192"/>
      <c r="CN21" s="192"/>
      <c r="CO21" s="192"/>
      <c r="CP21" s="192"/>
      <c r="CQ21" s="192"/>
      <c r="CR21" s="192"/>
      <c r="CS21" s="155"/>
      <c r="CT21" s="155"/>
      <c r="CU21" s="155"/>
      <c r="CV21" s="155"/>
      <c r="CW21" s="155"/>
      <c r="CX21" s="155"/>
    </row>
    <row r="22" spans="2:102" ht="18" customHeight="1">
      <c r="B22" s="466">
        <v>27</v>
      </c>
      <c r="C22" s="467"/>
      <c r="D22" s="470">
        <v>3</v>
      </c>
      <c r="E22" s="471"/>
      <c r="F22" s="471"/>
      <c r="G22" s="471"/>
      <c r="H22" s="471"/>
      <c r="I22" s="472"/>
      <c r="J22" s="476">
        <v>0.5416666666666666</v>
      </c>
      <c r="K22" s="477"/>
      <c r="L22" s="477"/>
      <c r="M22" s="477"/>
      <c r="N22" s="478"/>
      <c r="O22" s="482">
        <f>IF(ISBLANK('[1]Achtelfinale 1-16'!$AZ$30),"",'[1]Achtelfinale 1-16'!$CA$30)</f>
      </c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193" t="s">
        <v>17</v>
      </c>
      <c r="AF22" s="483">
        <f>IF(ISBLANK('[1]Achtelfinale 1-16'!$AZ$34),"",'[1]Achtelfinale 1-16'!$CA$34)</f>
      </c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4"/>
      <c r="AW22" s="485"/>
      <c r="AX22" s="486"/>
      <c r="AY22" s="486" t="s">
        <v>16</v>
      </c>
      <c r="AZ22" s="486"/>
      <c r="BA22" s="489"/>
      <c r="BB22" s="471"/>
      <c r="BC22" s="472"/>
      <c r="BM22" s="118"/>
      <c r="BN22" s="118"/>
      <c r="BO22" s="118"/>
      <c r="BP22" s="118"/>
      <c r="BQ22" s="118"/>
      <c r="BR22" s="118"/>
      <c r="BS22" s="118"/>
      <c r="BT22" s="118"/>
      <c r="BU22" s="157"/>
      <c r="BV22" s="157"/>
      <c r="BW22" s="157"/>
      <c r="BX22" s="157"/>
      <c r="BY22" s="157"/>
      <c r="BZ22" s="157"/>
      <c r="CA22" s="194" t="str">
        <f>IF(ISBLANK($AZ$22)," ",IF($AW$22&lt;$AZ$22,$AF$22,IF($AZ$22&lt;$AW$22,$O$22)))</f>
        <v> </v>
      </c>
      <c r="CB22" s="194" t="str">
        <f>IF(ISBLANK($AZ$22)," ",IF($AW$22&gt;$AZ$22,$AF$22,IF($AZ$22&gt;$AW$22,$O$22)))</f>
        <v> </v>
      </c>
      <c r="CC22" s="191"/>
      <c r="CD22" s="191"/>
      <c r="CE22" s="191"/>
      <c r="CF22" s="191"/>
      <c r="CG22" s="191"/>
      <c r="CH22" s="156"/>
      <c r="CI22" s="156"/>
      <c r="CJ22" s="192"/>
      <c r="CK22" s="192"/>
      <c r="CL22" s="192"/>
      <c r="CM22" s="192"/>
      <c r="CN22" s="192"/>
      <c r="CO22" s="192"/>
      <c r="CP22" s="192"/>
      <c r="CQ22" s="192"/>
      <c r="CR22" s="192"/>
      <c r="CS22" s="155"/>
      <c r="CT22" s="155"/>
      <c r="CU22" s="155"/>
      <c r="CV22" s="155"/>
      <c r="CW22" s="155"/>
      <c r="CX22" s="155"/>
    </row>
    <row r="23" spans="2:102" ht="12" customHeight="1" thickBot="1">
      <c r="B23" s="468"/>
      <c r="C23" s="469"/>
      <c r="D23" s="473"/>
      <c r="E23" s="474"/>
      <c r="F23" s="474"/>
      <c r="G23" s="474"/>
      <c r="H23" s="474"/>
      <c r="I23" s="475"/>
      <c r="J23" s="479"/>
      <c r="K23" s="480"/>
      <c r="L23" s="480"/>
      <c r="M23" s="480"/>
      <c r="N23" s="481"/>
      <c r="O23" s="491" t="s">
        <v>110</v>
      </c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197"/>
      <c r="AF23" s="492" t="s">
        <v>111</v>
      </c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3"/>
      <c r="AW23" s="487"/>
      <c r="AX23" s="488"/>
      <c r="AY23" s="488"/>
      <c r="AZ23" s="488"/>
      <c r="BA23" s="490"/>
      <c r="BB23" s="474"/>
      <c r="BC23" s="475"/>
      <c r="BM23" s="118"/>
      <c r="BN23" s="118"/>
      <c r="BO23" s="118"/>
      <c r="BP23" s="118"/>
      <c r="BQ23" s="118"/>
      <c r="BR23" s="118"/>
      <c r="BS23" s="118"/>
      <c r="BT23" s="118"/>
      <c r="BU23" s="157"/>
      <c r="BV23" s="157"/>
      <c r="BW23" s="157"/>
      <c r="BX23" s="157"/>
      <c r="BY23" s="157"/>
      <c r="BZ23" s="157"/>
      <c r="CA23" s="194"/>
      <c r="CB23" s="156"/>
      <c r="CC23" s="191"/>
      <c r="CD23" s="191"/>
      <c r="CE23" s="191"/>
      <c r="CF23" s="191"/>
      <c r="CG23" s="191"/>
      <c r="CH23" s="156"/>
      <c r="CI23" s="156"/>
      <c r="CJ23" s="192"/>
      <c r="CK23" s="192"/>
      <c r="CL23" s="192"/>
      <c r="CM23" s="192"/>
      <c r="CN23" s="192"/>
      <c r="CO23" s="192"/>
      <c r="CP23" s="192"/>
      <c r="CQ23" s="192"/>
      <c r="CR23" s="192"/>
      <c r="CS23" s="155"/>
      <c r="CT23" s="155"/>
      <c r="CU23" s="155"/>
      <c r="CV23" s="155"/>
      <c r="CW23" s="155"/>
      <c r="CX23" s="155"/>
    </row>
    <row r="24" spans="65:102" ht="15" customHeight="1" thickBot="1">
      <c r="BM24" s="118"/>
      <c r="BN24" s="118"/>
      <c r="BO24" s="118"/>
      <c r="BP24" s="118"/>
      <c r="BQ24" s="118"/>
      <c r="BR24" s="118"/>
      <c r="BS24" s="118"/>
      <c r="BT24" s="118"/>
      <c r="BU24" s="157"/>
      <c r="BV24" s="157"/>
      <c r="BW24" s="157"/>
      <c r="BX24" s="157"/>
      <c r="BY24" s="157"/>
      <c r="BZ24" s="157"/>
      <c r="CA24" s="194"/>
      <c r="CB24" s="156"/>
      <c r="CC24" s="191"/>
      <c r="CD24" s="191"/>
      <c r="CE24" s="191"/>
      <c r="CF24" s="191"/>
      <c r="CG24" s="191"/>
      <c r="CH24" s="156"/>
      <c r="CI24" s="156"/>
      <c r="CJ24" s="192"/>
      <c r="CK24" s="192"/>
      <c r="CL24" s="192"/>
      <c r="CM24" s="192"/>
      <c r="CN24" s="192"/>
      <c r="CO24" s="192"/>
      <c r="CP24" s="192"/>
      <c r="CQ24" s="192"/>
      <c r="CR24" s="192"/>
      <c r="CS24" s="155"/>
      <c r="CT24" s="155"/>
      <c r="CU24" s="155"/>
      <c r="CV24" s="155"/>
      <c r="CW24" s="155"/>
      <c r="CX24" s="155"/>
    </row>
    <row r="25" spans="2:102" ht="19.5" customHeight="1" thickBot="1">
      <c r="B25" s="457" t="s">
        <v>13</v>
      </c>
      <c r="C25" s="458"/>
      <c r="D25" s="459" t="s">
        <v>82</v>
      </c>
      <c r="E25" s="460"/>
      <c r="F25" s="460"/>
      <c r="G25" s="460"/>
      <c r="H25" s="460"/>
      <c r="I25" s="461"/>
      <c r="J25" s="462" t="s">
        <v>14</v>
      </c>
      <c r="K25" s="463"/>
      <c r="L25" s="463"/>
      <c r="M25" s="463"/>
      <c r="N25" s="464"/>
      <c r="O25" s="462" t="s">
        <v>105</v>
      </c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4"/>
      <c r="AW25" s="462" t="s">
        <v>18</v>
      </c>
      <c r="AX25" s="463"/>
      <c r="AY25" s="463"/>
      <c r="AZ25" s="463"/>
      <c r="BA25" s="464"/>
      <c r="BB25" s="462"/>
      <c r="BC25" s="465"/>
      <c r="BM25" s="118"/>
      <c r="BN25" s="118"/>
      <c r="BO25" s="118"/>
      <c r="BP25" s="118"/>
      <c r="BQ25" s="118"/>
      <c r="BR25" s="118"/>
      <c r="BS25" s="118"/>
      <c r="BT25" s="118"/>
      <c r="BU25" s="157"/>
      <c r="BV25" s="157"/>
      <c r="BW25" s="157"/>
      <c r="BX25" s="157"/>
      <c r="BY25" s="157"/>
      <c r="BZ25" s="157"/>
      <c r="CA25" s="194"/>
      <c r="CB25" s="156"/>
      <c r="CC25" s="191"/>
      <c r="CD25" s="191"/>
      <c r="CE25" s="191"/>
      <c r="CF25" s="191"/>
      <c r="CG25" s="191"/>
      <c r="CH25" s="156"/>
      <c r="CI25" s="156"/>
      <c r="CJ25" s="192"/>
      <c r="CK25" s="192"/>
      <c r="CL25" s="192"/>
      <c r="CM25" s="192"/>
      <c r="CN25" s="192"/>
      <c r="CO25" s="192"/>
      <c r="CP25" s="192"/>
      <c r="CQ25" s="192"/>
      <c r="CR25" s="192"/>
      <c r="CS25" s="155"/>
      <c r="CT25" s="155"/>
      <c r="CU25" s="155"/>
      <c r="CV25" s="155"/>
      <c r="CW25" s="155"/>
      <c r="CX25" s="155"/>
    </row>
    <row r="26" spans="2:102" ht="18" customHeight="1">
      <c r="B26" s="466">
        <v>28</v>
      </c>
      <c r="C26" s="467"/>
      <c r="D26" s="470">
        <v>1</v>
      </c>
      <c r="E26" s="471"/>
      <c r="F26" s="471"/>
      <c r="G26" s="471"/>
      <c r="H26" s="471"/>
      <c r="I26" s="472"/>
      <c r="J26" s="476">
        <v>0.5555555555555556</v>
      </c>
      <c r="K26" s="477"/>
      <c r="L26" s="477"/>
      <c r="M26" s="477"/>
      <c r="N26" s="478"/>
      <c r="O26" s="482">
        <f>IF(ISBLANK('[1]Achtelfinale 1-16'!$AZ$38),"",'[1]Achtelfinale 1-16'!$CA$38)</f>
      </c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193" t="s">
        <v>17</v>
      </c>
      <c r="AF26" s="483">
        <f>IF(ISBLANK('[1]Achtelfinale 1-16'!$AZ$42),"",'[1]Achtelfinale 1-16'!$CA$42)</f>
      </c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4"/>
      <c r="AW26" s="485"/>
      <c r="AX26" s="486"/>
      <c r="AY26" s="486" t="s">
        <v>16</v>
      </c>
      <c r="AZ26" s="486"/>
      <c r="BA26" s="489"/>
      <c r="BB26" s="471"/>
      <c r="BC26" s="472"/>
      <c r="BM26" s="118"/>
      <c r="BN26" s="118"/>
      <c r="BO26" s="118"/>
      <c r="BP26" s="118"/>
      <c r="BQ26" s="118"/>
      <c r="BR26" s="118"/>
      <c r="BS26" s="118"/>
      <c r="BT26" s="118"/>
      <c r="BU26" s="157"/>
      <c r="BV26" s="157"/>
      <c r="BW26" s="157"/>
      <c r="BX26" s="157"/>
      <c r="BY26" s="157"/>
      <c r="BZ26" s="157"/>
      <c r="CA26" s="194" t="str">
        <f>IF(ISBLANK($AZ$26)," ",IF($AW$26&lt;$AZ$26,$AF$26,IF($AZ$26&lt;$AW$26,$O$26)))</f>
        <v> </v>
      </c>
      <c r="CB26" s="194" t="str">
        <f>IF(ISBLANK($AZ$26)," ",IF($AW$26&gt;$AZ$26,$AF$26,IF($AZ$26&gt;$AW$26,$O$26)))</f>
        <v> </v>
      </c>
      <c r="CC26" s="191"/>
      <c r="CD26" s="191"/>
      <c r="CE26" s="191"/>
      <c r="CF26" s="191"/>
      <c r="CG26" s="191"/>
      <c r="CH26" s="156"/>
      <c r="CI26" s="156"/>
      <c r="CJ26" s="192"/>
      <c r="CK26" s="192"/>
      <c r="CL26" s="192"/>
      <c r="CM26" s="192"/>
      <c r="CN26" s="192"/>
      <c r="CO26" s="192"/>
      <c r="CP26" s="192"/>
      <c r="CQ26" s="192"/>
      <c r="CR26" s="192"/>
      <c r="CS26" s="155"/>
      <c r="CT26" s="155"/>
      <c r="CU26" s="155"/>
      <c r="CV26" s="155"/>
      <c r="CW26" s="155"/>
      <c r="CX26" s="155"/>
    </row>
    <row r="27" spans="2:102" ht="12" customHeight="1" thickBot="1">
      <c r="B27" s="468"/>
      <c r="C27" s="469"/>
      <c r="D27" s="473"/>
      <c r="E27" s="474"/>
      <c r="F27" s="474"/>
      <c r="G27" s="474"/>
      <c r="H27" s="474"/>
      <c r="I27" s="475"/>
      <c r="J27" s="479"/>
      <c r="K27" s="480"/>
      <c r="L27" s="480"/>
      <c r="M27" s="480"/>
      <c r="N27" s="481"/>
      <c r="O27" s="491" t="s">
        <v>113</v>
      </c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197"/>
      <c r="AF27" s="492" t="s">
        <v>112</v>
      </c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3"/>
      <c r="AW27" s="487"/>
      <c r="AX27" s="488"/>
      <c r="AY27" s="488"/>
      <c r="AZ27" s="488"/>
      <c r="BA27" s="490"/>
      <c r="BB27" s="474"/>
      <c r="BC27" s="475"/>
      <c r="BM27" s="118"/>
      <c r="BN27" s="118"/>
      <c r="BO27" s="118"/>
      <c r="BP27" s="118"/>
      <c r="BQ27" s="118"/>
      <c r="BR27" s="118"/>
      <c r="BS27" s="118"/>
      <c r="BT27" s="118"/>
      <c r="BU27" s="157"/>
      <c r="BV27" s="157"/>
      <c r="BW27" s="157"/>
      <c r="BX27" s="157"/>
      <c r="BY27" s="157"/>
      <c r="BZ27" s="157"/>
      <c r="CA27" s="194"/>
      <c r="CB27" s="156"/>
      <c r="CC27" s="191"/>
      <c r="CD27" s="191"/>
      <c r="CE27" s="191"/>
      <c r="CF27" s="191"/>
      <c r="CG27" s="191"/>
      <c r="CH27" s="156"/>
      <c r="CI27" s="156"/>
      <c r="CJ27" s="192"/>
      <c r="CK27" s="192"/>
      <c r="CL27" s="192"/>
      <c r="CM27" s="192"/>
      <c r="CN27" s="192"/>
      <c r="CO27" s="192"/>
      <c r="CP27" s="192"/>
      <c r="CQ27" s="192"/>
      <c r="CR27" s="192"/>
      <c r="CS27" s="155"/>
      <c r="CT27" s="155"/>
      <c r="CU27" s="155"/>
      <c r="CV27" s="155"/>
      <c r="CW27" s="155"/>
      <c r="CX27" s="155"/>
    </row>
    <row r="28" spans="2:102" ht="60" customHeight="1">
      <c r="B28" s="198"/>
      <c r="C28" s="198"/>
      <c r="D28" s="199"/>
      <c r="E28" s="199"/>
      <c r="F28" s="199"/>
      <c r="G28" s="199"/>
      <c r="H28" s="199"/>
      <c r="I28" s="199"/>
      <c r="J28" s="200"/>
      <c r="K28" s="200"/>
      <c r="L28" s="200"/>
      <c r="M28" s="200"/>
      <c r="N28" s="200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2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3"/>
      <c r="AX28" s="203"/>
      <c r="AY28" s="203"/>
      <c r="AZ28" s="203"/>
      <c r="BA28" s="203"/>
      <c r="BB28" s="199"/>
      <c r="BC28" s="199"/>
      <c r="BM28" s="118"/>
      <c r="BN28" s="118"/>
      <c r="BO28" s="118"/>
      <c r="BP28" s="118"/>
      <c r="BQ28" s="118"/>
      <c r="BR28" s="118"/>
      <c r="BS28" s="118"/>
      <c r="BT28" s="118"/>
      <c r="BU28" s="157"/>
      <c r="BV28" s="157"/>
      <c r="BW28" s="157"/>
      <c r="BX28" s="157"/>
      <c r="BY28" s="157"/>
      <c r="BZ28" s="157"/>
      <c r="CA28" s="194"/>
      <c r="CB28" s="156"/>
      <c r="CC28" s="191"/>
      <c r="CD28" s="191"/>
      <c r="CE28" s="191"/>
      <c r="CF28" s="191"/>
      <c r="CG28" s="191"/>
      <c r="CH28" s="156"/>
      <c r="CI28" s="156"/>
      <c r="CJ28" s="192"/>
      <c r="CK28" s="192"/>
      <c r="CL28" s="192"/>
      <c r="CM28" s="192"/>
      <c r="CN28" s="192"/>
      <c r="CO28" s="192"/>
      <c r="CP28" s="192"/>
      <c r="CQ28" s="192"/>
      <c r="CR28" s="192"/>
      <c r="CS28" s="155"/>
      <c r="CT28" s="155"/>
      <c r="CU28" s="155"/>
      <c r="CV28" s="155"/>
      <c r="CW28" s="155"/>
      <c r="CX28" s="155"/>
    </row>
  </sheetData>
  <sheetProtection/>
  <mergeCells count="70">
    <mergeCell ref="AY26:AY27"/>
    <mergeCell ref="AZ26:BA27"/>
    <mergeCell ref="BB26:BC27"/>
    <mergeCell ref="O27:AD27"/>
    <mergeCell ref="AF27:AV27"/>
    <mergeCell ref="B26:C27"/>
    <mergeCell ref="D26:I27"/>
    <mergeCell ref="J26:N27"/>
    <mergeCell ref="O26:AD26"/>
    <mergeCell ref="AF26:AV26"/>
    <mergeCell ref="AW26:AX27"/>
    <mergeCell ref="BB22:BC23"/>
    <mergeCell ref="O23:AD23"/>
    <mergeCell ref="AF23:AV23"/>
    <mergeCell ref="B25:C25"/>
    <mergeCell ref="D25:I25"/>
    <mergeCell ref="J25:N25"/>
    <mergeCell ref="O25:AV25"/>
    <mergeCell ref="AW25:BA25"/>
    <mergeCell ref="BB25:BC25"/>
    <mergeCell ref="AW21:BA21"/>
    <mergeCell ref="BB21:BC21"/>
    <mergeCell ref="B22:C23"/>
    <mergeCell ref="D22:I23"/>
    <mergeCell ref="J22:N23"/>
    <mergeCell ref="O22:AD22"/>
    <mergeCell ref="AF22:AV22"/>
    <mergeCell ref="AW22:AX23"/>
    <mergeCell ref="AY22:AY23"/>
    <mergeCell ref="AZ22:BA23"/>
    <mergeCell ref="O19:AD19"/>
    <mergeCell ref="AF19:AV19"/>
    <mergeCell ref="B21:C21"/>
    <mergeCell ref="D21:I21"/>
    <mergeCell ref="J21:N21"/>
    <mergeCell ref="O21:AV21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AY14:AY15"/>
    <mergeCell ref="AZ14:BA15"/>
    <mergeCell ref="BB14:BC15"/>
    <mergeCell ref="O15:AD15"/>
    <mergeCell ref="AF15:AV15"/>
    <mergeCell ref="B17:C17"/>
    <mergeCell ref="D17:I17"/>
    <mergeCell ref="J17:N17"/>
    <mergeCell ref="O17:AV17"/>
    <mergeCell ref="AW17:BA17"/>
    <mergeCell ref="B14:C15"/>
    <mergeCell ref="D14:I15"/>
    <mergeCell ref="J14:N15"/>
    <mergeCell ref="O14:AD14"/>
    <mergeCell ref="AF14:AV14"/>
    <mergeCell ref="AW14:AX15"/>
    <mergeCell ref="B2:BC4"/>
    <mergeCell ref="B11:BC11"/>
    <mergeCell ref="B13:C13"/>
    <mergeCell ref="D13:I13"/>
    <mergeCell ref="J13:N13"/>
    <mergeCell ref="O13:AV13"/>
    <mergeCell ref="AW13:BA13"/>
    <mergeCell ref="BB13:BC13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5"/>
  <dimension ref="A1:EQ32"/>
  <sheetViews>
    <sheetView showGridLines="0" zoomScale="150" zoomScaleNormal="150" zoomScalePageLayoutView="0" workbookViewId="0" topLeftCell="A10">
      <selection activeCell="B2" sqref="B2:BC4"/>
    </sheetView>
  </sheetViews>
  <sheetFormatPr defaultColWidth="1.7109375" defaultRowHeight="12.75"/>
  <cols>
    <col min="1" max="55" width="1.7109375" style="0" customWidth="1"/>
    <col min="56" max="56" width="1.7109375" style="147" customWidth="1"/>
    <col min="57" max="57" width="1.7109375" style="119" customWidth="1"/>
    <col min="58" max="58" width="2.8515625" style="119" hidden="1" customWidth="1"/>
    <col min="59" max="59" width="2.140625" style="119" hidden="1" customWidth="1"/>
    <col min="60" max="60" width="2.8515625" style="119" hidden="1" customWidth="1"/>
    <col min="61" max="72" width="1.7109375" style="119" hidden="1" customWidth="1"/>
    <col min="73" max="73" width="2.28125" style="176" bestFit="1" customWidth="1"/>
    <col min="74" max="74" width="1.7109375" style="176" customWidth="1"/>
    <col min="75" max="75" width="2.28125" style="176" bestFit="1" customWidth="1"/>
    <col min="76" max="78" width="1.7109375" style="176" customWidth="1"/>
    <col min="79" max="79" width="12.421875" style="190" customWidth="1"/>
    <col min="80" max="80" width="8.00390625" style="176" bestFit="1" customWidth="1"/>
    <col min="81" max="81" width="4.140625" style="204" bestFit="1" customWidth="1"/>
    <col min="82" max="82" width="1.7109375" style="204" bestFit="1" customWidth="1"/>
    <col min="83" max="83" width="4.140625" style="204" bestFit="1" customWidth="1"/>
    <col min="84" max="85" width="6.28125" style="205" customWidth="1"/>
    <col min="86" max="86" width="12.421875" style="176" customWidth="1"/>
    <col min="87" max="87" width="8.00390625" style="176" bestFit="1" customWidth="1"/>
    <col min="88" max="88" width="4.140625" style="205" bestFit="1" customWidth="1"/>
    <col min="89" max="89" width="1.7109375" style="205" bestFit="1" customWidth="1"/>
    <col min="90" max="90" width="4.140625" style="205" bestFit="1" customWidth="1"/>
    <col min="91" max="91" width="6.28125" style="205" customWidth="1"/>
    <col min="92" max="96" width="1.7109375" style="205" customWidth="1"/>
    <col min="97" max="147" width="1.7109375" style="174" customWidth="1"/>
    <col min="148" max="16384" width="1.7109375" style="147" customWidth="1"/>
  </cols>
  <sheetData>
    <row r="1" spans="1:136" s="115" customFormat="1" ht="11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BD1" s="155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9"/>
      <c r="BW1" s="159"/>
      <c r="BX1" s="159"/>
      <c r="BY1" s="159"/>
      <c r="BZ1" s="159"/>
      <c r="CA1" s="159"/>
      <c r="CB1" s="159"/>
      <c r="CC1" s="160"/>
      <c r="CD1" s="160"/>
      <c r="CE1" s="160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</row>
    <row r="2" spans="1:115" s="150" customFormat="1" ht="11.25" customHeight="1">
      <c r="A2" s="154"/>
      <c r="B2" s="455" t="s">
        <v>167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62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4"/>
      <c r="BW2" s="164"/>
      <c r="BX2" s="164"/>
      <c r="BY2" s="164"/>
      <c r="BZ2" s="164"/>
      <c r="CA2" s="164"/>
      <c r="CB2" s="164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</row>
    <row r="3" spans="1:115" s="172" customFormat="1" ht="11.25" customHeight="1">
      <c r="A3" s="166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167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71"/>
      <c r="BW3" s="171"/>
      <c r="BX3" s="171"/>
      <c r="BY3" s="171"/>
      <c r="BZ3" s="171"/>
      <c r="CA3" s="171"/>
      <c r="CB3" s="171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</row>
    <row r="4" spans="2:115" s="172" customFormat="1" ht="11.2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167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71"/>
      <c r="BW4" s="171"/>
      <c r="BX4" s="171"/>
      <c r="BY4" s="171"/>
      <c r="BZ4" s="171"/>
      <c r="CA4" s="171"/>
      <c r="CB4" s="171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</row>
    <row r="5" spans="56:115" s="172" customFormat="1" ht="15">
      <c r="BD5" s="167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71"/>
      <c r="BW5" s="171"/>
      <c r="BX5" s="171"/>
      <c r="BY5" s="171"/>
      <c r="BZ5" s="171"/>
      <c r="CA5" s="171"/>
      <c r="CB5" s="171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</row>
    <row r="6" spans="56:96" ht="11.25" customHeight="1"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5"/>
      <c r="CD6" s="175"/>
      <c r="CE6" s="175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</row>
    <row r="7" spans="56:96" ht="11.25" customHeight="1"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5"/>
      <c r="CD7" s="175"/>
      <c r="CE7" s="175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</row>
    <row r="8" spans="56:96" ht="11.25" customHeight="1"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5"/>
      <c r="CD8" s="175"/>
      <c r="CE8" s="175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</row>
    <row r="9" spans="56:96" ht="4.5" customHeight="1"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5"/>
      <c r="CD9" s="175"/>
      <c r="CE9" s="175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</row>
    <row r="10" spans="3:96" ht="12.75">
      <c r="C10" t="s">
        <v>124</v>
      </c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5"/>
      <c r="CD10" s="175"/>
      <c r="CE10" s="175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</row>
    <row r="11" spans="2:102" ht="12" customHeight="1">
      <c r="B11" s="198"/>
      <c r="C11" s="198"/>
      <c r="D11" s="199"/>
      <c r="E11" s="199"/>
      <c r="F11" s="199"/>
      <c r="G11" s="199"/>
      <c r="H11" s="199"/>
      <c r="I11" s="199"/>
      <c r="J11" s="200"/>
      <c r="K11" s="200"/>
      <c r="L11" s="200"/>
      <c r="M11" s="200"/>
      <c r="N11" s="200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3"/>
      <c r="AX11" s="203"/>
      <c r="AY11" s="203"/>
      <c r="AZ11" s="203"/>
      <c r="BA11" s="203"/>
      <c r="BB11" s="199"/>
      <c r="BC11" s="199"/>
      <c r="BM11" s="118"/>
      <c r="BN11" s="118"/>
      <c r="BO11" s="118"/>
      <c r="BP11" s="118"/>
      <c r="BQ11" s="118"/>
      <c r="BR11" s="118"/>
      <c r="BS11" s="118"/>
      <c r="BT11" s="118"/>
      <c r="BU11" s="156"/>
      <c r="BV11" s="156"/>
      <c r="BW11" s="156"/>
      <c r="BX11" s="156"/>
      <c r="BY11" s="156"/>
      <c r="BZ11" s="156"/>
      <c r="CA11" s="194"/>
      <c r="CB11" s="156"/>
      <c r="CC11" s="191"/>
      <c r="CD11" s="191"/>
      <c r="CE11" s="191"/>
      <c r="CF11" s="192"/>
      <c r="CG11" s="192"/>
      <c r="CH11" s="156"/>
      <c r="CI11" s="156"/>
      <c r="CJ11" s="192"/>
      <c r="CK11" s="192"/>
      <c r="CL11" s="192"/>
      <c r="CM11" s="192"/>
      <c r="CN11" s="192"/>
      <c r="CO11" s="192"/>
      <c r="CP11" s="192"/>
      <c r="CQ11" s="192"/>
      <c r="CR11" s="192"/>
      <c r="CS11" s="155"/>
      <c r="CT11" s="155"/>
      <c r="CU11" s="155"/>
      <c r="CV11" s="155"/>
      <c r="CW11" s="155"/>
      <c r="CX11" s="155"/>
    </row>
    <row r="12" spans="2:102" ht="18">
      <c r="B12" s="494" t="s">
        <v>118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M12" s="118"/>
      <c r="BN12" s="118"/>
      <c r="BO12" s="118"/>
      <c r="BP12" s="118"/>
      <c r="BQ12" s="118"/>
      <c r="BR12" s="118"/>
      <c r="BS12" s="118"/>
      <c r="BT12" s="118"/>
      <c r="BU12" s="156"/>
      <c r="BV12" s="156"/>
      <c r="BW12" s="156"/>
      <c r="BX12" s="156"/>
      <c r="BY12" s="156"/>
      <c r="BZ12" s="156"/>
      <c r="CA12" s="194"/>
      <c r="CB12" s="156"/>
      <c r="CC12" s="191"/>
      <c r="CD12" s="191"/>
      <c r="CE12" s="191"/>
      <c r="CF12" s="192"/>
      <c r="CG12" s="192"/>
      <c r="CH12" s="156"/>
      <c r="CI12" s="156"/>
      <c r="CJ12" s="192"/>
      <c r="CK12" s="192"/>
      <c r="CL12" s="192"/>
      <c r="CM12" s="192"/>
      <c r="CN12" s="192"/>
      <c r="CO12" s="192"/>
      <c r="CP12" s="192"/>
      <c r="CQ12" s="192"/>
      <c r="CR12" s="192"/>
      <c r="CS12" s="155"/>
      <c r="CT12" s="155"/>
      <c r="CU12" s="155"/>
      <c r="CV12" s="155"/>
      <c r="CW12" s="155"/>
      <c r="CX12" s="155"/>
    </row>
    <row r="13" spans="7:147" s="181" customFormat="1" ht="4.5" customHeight="1" thickBot="1">
      <c r="G13" s="148"/>
      <c r="H13" s="182"/>
      <c r="I13" s="182"/>
      <c r="J13" s="182"/>
      <c r="K13" s="182"/>
      <c r="L13" s="182"/>
      <c r="M13" s="147"/>
      <c r="T13" s="148"/>
      <c r="U13" s="183"/>
      <c r="V13" s="183"/>
      <c r="W13" s="183"/>
      <c r="X13" s="184"/>
      <c r="Y13" s="184"/>
      <c r="Z13" s="184"/>
      <c r="AA13" s="184"/>
      <c r="AB13" s="184"/>
      <c r="AC13" s="147"/>
      <c r="AK13" s="148"/>
      <c r="AL13" s="184"/>
      <c r="AM13" s="184"/>
      <c r="AN13" s="184"/>
      <c r="AO13" s="184"/>
      <c r="AP13" s="184"/>
      <c r="AQ13" s="147"/>
      <c r="BE13" s="185"/>
      <c r="BF13" s="185"/>
      <c r="BG13" s="185"/>
      <c r="BH13" s="185"/>
      <c r="BI13" s="185"/>
      <c r="BJ13" s="185"/>
      <c r="BK13" s="185"/>
      <c r="BL13" s="185"/>
      <c r="BM13" s="169"/>
      <c r="BN13" s="169"/>
      <c r="BO13" s="169"/>
      <c r="BP13" s="169"/>
      <c r="BQ13" s="169"/>
      <c r="BR13" s="169"/>
      <c r="BS13" s="169"/>
      <c r="BT13" s="169"/>
      <c r="BU13" s="168"/>
      <c r="BV13" s="168"/>
      <c r="BW13" s="168"/>
      <c r="BX13" s="168"/>
      <c r="BY13" s="168"/>
      <c r="BZ13" s="168"/>
      <c r="CA13" s="194"/>
      <c r="CB13" s="168"/>
      <c r="CC13" s="187"/>
      <c r="CD13" s="187"/>
      <c r="CE13" s="187"/>
      <c r="CF13" s="188"/>
      <c r="CG13" s="188"/>
      <c r="CH13" s="168"/>
      <c r="CI13" s="168"/>
      <c r="CJ13" s="188"/>
      <c r="CK13" s="188"/>
      <c r="CL13" s="188"/>
      <c r="CM13" s="188"/>
      <c r="CN13" s="188"/>
      <c r="CO13" s="188"/>
      <c r="CP13" s="188"/>
      <c r="CQ13" s="188"/>
      <c r="CR13" s="188"/>
      <c r="CS13" s="167"/>
      <c r="CT13" s="167"/>
      <c r="CU13" s="167"/>
      <c r="CV13" s="167"/>
      <c r="CW13" s="167"/>
      <c r="CX13" s="167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</row>
    <row r="14" spans="2:102" ht="19.5" customHeight="1" thickBot="1">
      <c r="B14" s="495" t="s">
        <v>13</v>
      </c>
      <c r="C14" s="496"/>
      <c r="D14" s="497" t="s">
        <v>82</v>
      </c>
      <c r="E14" s="498"/>
      <c r="F14" s="498"/>
      <c r="G14" s="498"/>
      <c r="H14" s="498"/>
      <c r="I14" s="499"/>
      <c r="J14" s="500" t="s">
        <v>14</v>
      </c>
      <c r="K14" s="501"/>
      <c r="L14" s="501"/>
      <c r="M14" s="501"/>
      <c r="N14" s="502"/>
      <c r="O14" s="500" t="s">
        <v>119</v>
      </c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2"/>
      <c r="AW14" s="500" t="s">
        <v>18</v>
      </c>
      <c r="AX14" s="501"/>
      <c r="AY14" s="501"/>
      <c r="AZ14" s="501"/>
      <c r="BA14" s="502"/>
      <c r="BB14" s="500"/>
      <c r="BC14" s="503"/>
      <c r="BM14" s="118"/>
      <c r="BN14" s="118"/>
      <c r="BO14" s="118"/>
      <c r="BP14" s="118"/>
      <c r="BQ14" s="118"/>
      <c r="BR14" s="118"/>
      <c r="BS14" s="118"/>
      <c r="BT14" s="118"/>
      <c r="BU14" s="156"/>
      <c r="BV14" s="156"/>
      <c r="BW14" s="156"/>
      <c r="BX14" s="156"/>
      <c r="BY14" s="156"/>
      <c r="BZ14" s="156"/>
      <c r="CA14" s="194"/>
      <c r="CB14" s="156"/>
      <c r="CC14" s="191"/>
      <c r="CD14" s="191"/>
      <c r="CE14" s="191"/>
      <c r="CF14" s="192"/>
      <c r="CG14" s="192"/>
      <c r="CH14" s="156"/>
      <c r="CI14" s="156"/>
      <c r="CJ14" s="192"/>
      <c r="CK14" s="192"/>
      <c r="CL14" s="192"/>
      <c r="CM14" s="192"/>
      <c r="CN14" s="192"/>
      <c r="CO14" s="192"/>
      <c r="CP14" s="192"/>
      <c r="CQ14" s="192"/>
      <c r="CR14" s="192"/>
      <c r="CS14" s="155"/>
      <c r="CT14" s="155"/>
      <c r="CU14" s="155"/>
      <c r="CV14" s="155"/>
      <c r="CW14" s="155"/>
      <c r="CX14" s="155"/>
    </row>
    <row r="15" spans="2:102" ht="18" customHeight="1">
      <c r="B15" s="466">
        <v>29</v>
      </c>
      <c r="C15" s="467"/>
      <c r="D15" s="470">
        <v>2</v>
      </c>
      <c r="E15" s="471"/>
      <c r="F15" s="471"/>
      <c r="G15" s="471"/>
      <c r="H15" s="471"/>
      <c r="I15" s="472"/>
      <c r="J15" s="476">
        <v>0.5555555555555556</v>
      </c>
      <c r="K15" s="477"/>
      <c r="L15" s="477"/>
      <c r="M15" s="477"/>
      <c r="N15" s="478"/>
      <c r="O15" s="482">
        <f>IF(ISBLANK('[1]Viertelfinale 1-16'!$AZ$32),"",'[1]Viertelfinale 1-16'!$CA$32)</f>
      </c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193" t="s">
        <v>17</v>
      </c>
      <c r="AF15" s="483">
        <f>IF(ISBLANK('[1]Viertelfinale 1-16'!$AZ$36),"",'[1]Viertelfinale 1-16'!$CA$36)</f>
      </c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4"/>
      <c r="AW15" s="485"/>
      <c r="AX15" s="486"/>
      <c r="AY15" s="486" t="s">
        <v>16</v>
      </c>
      <c r="AZ15" s="486"/>
      <c r="BA15" s="489"/>
      <c r="BB15" s="471"/>
      <c r="BC15" s="472"/>
      <c r="BM15" s="118"/>
      <c r="BN15" s="118"/>
      <c r="BO15" s="118"/>
      <c r="BP15" s="118"/>
      <c r="BQ15" s="118"/>
      <c r="BR15" s="118"/>
      <c r="BS15" s="118"/>
      <c r="BT15" s="118"/>
      <c r="BU15" s="156"/>
      <c r="BV15" s="156"/>
      <c r="BW15" s="156"/>
      <c r="BX15" s="156"/>
      <c r="BY15" s="156"/>
      <c r="BZ15" s="156"/>
      <c r="CA15" s="194" t="str">
        <f>IF(ISBLANK($AZ$15)," ",IF($AW$15&lt;$AZ$15,$AF$15,IF($AZ$15&lt;$AW$15,$O$15)))</f>
        <v> </v>
      </c>
      <c r="CB15" s="194" t="str">
        <f>IF(ISBLANK($AZ$15)," ",IF($AW$15&gt;$AZ$15,$AF$15,IF($AZ$15&gt;$AW$15,$O$15)))</f>
        <v> </v>
      </c>
      <c r="CC15" s="191"/>
      <c r="CD15" s="191"/>
      <c r="CE15" s="191"/>
      <c r="CF15" s="192"/>
      <c r="CG15" s="192"/>
      <c r="CH15" s="156"/>
      <c r="CI15" s="156"/>
      <c r="CJ15" s="192"/>
      <c r="CK15" s="192"/>
      <c r="CL15" s="192"/>
      <c r="CM15" s="192"/>
      <c r="CN15" s="192"/>
      <c r="CO15" s="192"/>
      <c r="CP15" s="192"/>
      <c r="CQ15" s="192"/>
      <c r="CR15" s="192"/>
      <c r="CS15" s="155"/>
      <c r="CT15" s="155"/>
      <c r="CU15" s="155"/>
      <c r="CV15" s="155"/>
      <c r="CW15" s="155"/>
      <c r="CX15" s="155"/>
    </row>
    <row r="16" spans="2:102" ht="12" customHeight="1" thickBot="1">
      <c r="B16" s="468"/>
      <c r="C16" s="469"/>
      <c r="D16" s="473"/>
      <c r="E16" s="474"/>
      <c r="F16" s="474"/>
      <c r="G16" s="474"/>
      <c r="H16" s="474"/>
      <c r="I16" s="475"/>
      <c r="J16" s="479"/>
      <c r="K16" s="480"/>
      <c r="L16" s="480"/>
      <c r="M16" s="480"/>
      <c r="N16" s="481"/>
      <c r="O16" s="491" t="s">
        <v>125</v>
      </c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197"/>
      <c r="AF16" s="492" t="s">
        <v>126</v>
      </c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3"/>
      <c r="AW16" s="487"/>
      <c r="AX16" s="488"/>
      <c r="AY16" s="488"/>
      <c r="AZ16" s="488"/>
      <c r="BA16" s="490"/>
      <c r="BB16" s="474"/>
      <c r="BC16" s="475"/>
      <c r="BM16" s="118"/>
      <c r="BN16" s="118"/>
      <c r="BO16" s="118"/>
      <c r="BP16" s="118"/>
      <c r="BQ16" s="118"/>
      <c r="BR16" s="118"/>
      <c r="BS16" s="118"/>
      <c r="BT16" s="118"/>
      <c r="BU16" s="156"/>
      <c r="BV16" s="156"/>
      <c r="BW16" s="156"/>
      <c r="BX16" s="156"/>
      <c r="BY16" s="156"/>
      <c r="BZ16" s="156"/>
      <c r="CB16" s="156"/>
      <c r="CC16" s="191"/>
      <c r="CD16" s="191"/>
      <c r="CE16" s="191"/>
      <c r="CF16" s="192"/>
      <c r="CG16" s="192"/>
      <c r="CH16" s="156"/>
      <c r="CI16" s="156"/>
      <c r="CJ16" s="192"/>
      <c r="CK16" s="192"/>
      <c r="CL16" s="192"/>
      <c r="CM16" s="192"/>
      <c r="CN16" s="192"/>
      <c r="CO16" s="192"/>
      <c r="CP16" s="192"/>
      <c r="CQ16" s="192"/>
      <c r="CR16" s="192"/>
      <c r="CS16" s="155"/>
      <c r="CT16" s="155"/>
      <c r="CU16" s="155"/>
      <c r="CV16" s="155"/>
      <c r="CW16" s="155"/>
      <c r="CX16" s="155"/>
    </row>
    <row r="17" spans="65:102" ht="15" customHeight="1" thickBot="1">
      <c r="BM17" s="118"/>
      <c r="BN17" s="118"/>
      <c r="BO17" s="118"/>
      <c r="BP17" s="118"/>
      <c r="BQ17" s="118"/>
      <c r="BR17" s="118"/>
      <c r="BS17" s="118"/>
      <c r="BT17" s="118"/>
      <c r="BU17" s="156"/>
      <c r="BV17" s="156"/>
      <c r="BW17" s="156"/>
      <c r="BX17" s="156"/>
      <c r="BY17" s="156"/>
      <c r="BZ17" s="156"/>
      <c r="CB17" s="156"/>
      <c r="CC17" s="191"/>
      <c r="CD17" s="191"/>
      <c r="CE17" s="191"/>
      <c r="CF17" s="192"/>
      <c r="CG17" s="192"/>
      <c r="CH17" s="156"/>
      <c r="CI17" s="156"/>
      <c r="CJ17" s="192"/>
      <c r="CK17" s="192"/>
      <c r="CL17" s="192"/>
      <c r="CM17" s="192"/>
      <c r="CN17" s="192"/>
      <c r="CO17" s="192"/>
      <c r="CP17" s="192"/>
      <c r="CQ17" s="192"/>
      <c r="CR17" s="192"/>
      <c r="CS17" s="155"/>
      <c r="CT17" s="155"/>
      <c r="CU17" s="155"/>
      <c r="CV17" s="155"/>
      <c r="CW17" s="155"/>
      <c r="CX17" s="155"/>
    </row>
    <row r="18" spans="2:102" ht="19.5" customHeight="1" thickBot="1">
      <c r="B18" s="495" t="s">
        <v>13</v>
      </c>
      <c r="C18" s="496"/>
      <c r="D18" s="497" t="s">
        <v>82</v>
      </c>
      <c r="E18" s="498"/>
      <c r="F18" s="498"/>
      <c r="G18" s="498"/>
      <c r="H18" s="498"/>
      <c r="I18" s="499"/>
      <c r="J18" s="500" t="s">
        <v>14</v>
      </c>
      <c r="K18" s="501"/>
      <c r="L18" s="501"/>
      <c r="M18" s="501"/>
      <c r="N18" s="502"/>
      <c r="O18" s="500" t="s">
        <v>120</v>
      </c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2"/>
      <c r="AW18" s="500" t="s">
        <v>18</v>
      </c>
      <c r="AX18" s="501"/>
      <c r="AY18" s="501"/>
      <c r="AZ18" s="501"/>
      <c r="BA18" s="502"/>
      <c r="BB18" s="500"/>
      <c r="BC18" s="503"/>
      <c r="BM18" s="118"/>
      <c r="BN18" s="118"/>
      <c r="BO18" s="118"/>
      <c r="BP18" s="118"/>
      <c r="BQ18" s="118"/>
      <c r="BR18" s="118"/>
      <c r="BS18" s="118"/>
      <c r="BT18" s="118"/>
      <c r="BU18" s="156"/>
      <c r="BV18" s="156"/>
      <c r="BW18" s="156"/>
      <c r="BX18" s="156"/>
      <c r="BY18" s="156"/>
      <c r="BZ18" s="156"/>
      <c r="CB18" s="156"/>
      <c r="CC18" s="191"/>
      <c r="CD18" s="191"/>
      <c r="CE18" s="191"/>
      <c r="CF18" s="192"/>
      <c r="CG18" s="192"/>
      <c r="CH18" s="156"/>
      <c r="CI18" s="156"/>
      <c r="CJ18" s="192"/>
      <c r="CK18" s="192"/>
      <c r="CL18" s="192"/>
      <c r="CM18" s="192"/>
      <c r="CN18" s="192"/>
      <c r="CO18" s="192"/>
      <c r="CP18" s="192"/>
      <c r="CQ18" s="192"/>
      <c r="CR18" s="192"/>
      <c r="CS18" s="155"/>
      <c r="CT18" s="155"/>
      <c r="CU18" s="155"/>
      <c r="CV18" s="155"/>
      <c r="CW18" s="155"/>
      <c r="CX18" s="155"/>
    </row>
    <row r="19" spans="2:102" ht="18" customHeight="1">
      <c r="B19" s="466">
        <v>30</v>
      </c>
      <c r="C19" s="467"/>
      <c r="D19" s="470">
        <v>3</v>
      </c>
      <c r="E19" s="471"/>
      <c r="F19" s="471"/>
      <c r="G19" s="471"/>
      <c r="H19" s="471"/>
      <c r="I19" s="472"/>
      <c r="J19" s="476">
        <v>0.5555555555555556</v>
      </c>
      <c r="K19" s="477"/>
      <c r="L19" s="477"/>
      <c r="M19" s="477"/>
      <c r="N19" s="478"/>
      <c r="O19" s="482">
        <f>IF(ISBLANK('[1]Viertelfinale 1-16'!$AZ$40),"",'[1]Viertelfinale 1-16'!$CA$40)</f>
      </c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193" t="s">
        <v>17</v>
      </c>
      <c r="AF19" s="483">
        <f>IF(ISBLANK('[1]Viertelfinale 1-16'!$AZ$44),"",'[1]Viertelfinale 1-16'!$CA$44)</f>
      </c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4"/>
      <c r="AW19" s="485"/>
      <c r="AX19" s="486"/>
      <c r="AY19" s="486" t="s">
        <v>16</v>
      </c>
      <c r="AZ19" s="486"/>
      <c r="BA19" s="489"/>
      <c r="BB19" s="471"/>
      <c r="BC19" s="472"/>
      <c r="BM19" s="118"/>
      <c r="BN19" s="118"/>
      <c r="BO19" s="118"/>
      <c r="BP19" s="118"/>
      <c r="BQ19" s="118"/>
      <c r="BR19" s="118"/>
      <c r="BS19" s="118"/>
      <c r="BT19" s="118"/>
      <c r="BU19" s="156"/>
      <c r="BV19" s="156"/>
      <c r="BW19" s="156"/>
      <c r="BX19" s="156"/>
      <c r="BY19" s="156"/>
      <c r="BZ19" s="156"/>
      <c r="CA19" s="194" t="str">
        <f>IF(ISBLANK($AZ$19)," ",IF($AW$19&lt;$AZ$19,$AF$19,IF($AZ$19&lt;$AW$19,$O$19)))</f>
        <v> </v>
      </c>
      <c r="CB19" s="194" t="str">
        <f>IF(ISBLANK($AZ$19)," ",IF($AW$19&gt;$AZ$19,$AF$19,IF($AZ$19&gt;$AW$19,$O$19)))</f>
        <v> </v>
      </c>
      <c r="CC19" s="191"/>
      <c r="CD19" s="191"/>
      <c r="CE19" s="191"/>
      <c r="CF19" s="192"/>
      <c r="CG19" s="192"/>
      <c r="CH19" s="156"/>
      <c r="CI19" s="156"/>
      <c r="CJ19" s="192"/>
      <c r="CK19" s="192"/>
      <c r="CL19" s="192"/>
      <c r="CM19" s="192"/>
      <c r="CN19" s="192"/>
      <c r="CO19" s="192"/>
      <c r="CP19" s="192"/>
      <c r="CQ19" s="192"/>
      <c r="CR19" s="192"/>
      <c r="CS19" s="155"/>
      <c r="CT19" s="155"/>
      <c r="CU19" s="155"/>
      <c r="CV19" s="155"/>
      <c r="CW19" s="155"/>
      <c r="CX19" s="155"/>
    </row>
    <row r="20" spans="2:102" ht="12" customHeight="1" thickBot="1">
      <c r="B20" s="468"/>
      <c r="C20" s="469"/>
      <c r="D20" s="473"/>
      <c r="E20" s="474"/>
      <c r="F20" s="474"/>
      <c r="G20" s="474"/>
      <c r="H20" s="474"/>
      <c r="I20" s="475"/>
      <c r="J20" s="479"/>
      <c r="K20" s="480"/>
      <c r="L20" s="480"/>
      <c r="M20" s="480"/>
      <c r="N20" s="481"/>
      <c r="O20" s="491" t="s">
        <v>127</v>
      </c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197"/>
      <c r="AF20" s="492" t="s">
        <v>128</v>
      </c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3"/>
      <c r="AW20" s="487"/>
      <c r="AX20" s="488"/>
      <c r="AY20" s="488"/>
      <c r="AZ20" s="488"/>
      <c r="BA20" s="490"/>
      <c r="BB20" s="474"/>
      <c r="BC20" s="475"/>
      <c r="BM20" s="118"/>
      <c r="BN20" s="118"/>
      <c r="BO20" s="118"/>
      <c r="BP20" s="118"/>
      <c r="BQ20" s="118"/>
      <c r="BR20" s="118"/>
      <c r="BS20" s="118"/>
      <c r="BT20" s="118"/>
      <c r="BU20" s="156"/>
      <c r="BV20" s="156"/>
      <c r="BW20" s="156"/>
      <c r="BX20" s="156"/>
      <c r="BY20" s="156"/>
      <c r="BZ20" s="156"/>
      <c r="CB20" s="156"/>
      <c r="CC20" s="191"/>
      <c r="CD20" s="191"/>
      <c r="CE20" s="191"/>
      <c r="CF20" s="192"/>
      <c r="CG20" s="192"/>
      <c r="CH20" s="156"/>
      <c r="CI20" s="156"/>
      <c r="CJ20" s="192"/>
      <c r="CK20" s="192"/>
      <c r="CL20" s="192"/>
      <c r="CM20" s="192"/>
      <c r="CN20" s="192"/>
      <c r="CO20" s="192"/>
      <c r="CP20" s="192"/>
      <c r="CQ20" s="192"/>
      <c r="CR20" s="192"/>
      <c r="CS20" s="155"/>
      <c r="CT20" s="155"/>
      <c r="CU20" s="155"/>
      <c r="CV20" s="155"/>
      <c r="CW20" s="155"/>
      <c r="CX20" s="155"/>
    </row>
    <row r="21" spans="2:102" ht="12" customHeight="1">
      <c r="B21" s="198"/>
      <c r="C21" s="198"/>
      <c r="D21" s="199"/>
      <c r="E21" s="199"/>
      <c r="F21" s="199"/>
      <c r="G21" s="199"/>
      <c r="H21" s="199"/>
      <c r="I21" s="199"/>
      <c r="J21" s="200"/>
      <c r="K21" s="200"/>
      <c r="L21" s="200"/>
      <c r="M21" s="200"/>
      <c r="N21" s="200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2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3"/>
      <c r="AX21" s="203"/>
      <c r="AY21" s="203"/>
      <c r="AZ21" s="203"/>
      <c r="BA21" s="203"/>
      <c r="BB21" s="199"/>
      <c r="BC21" s="199"/>
      <c r="BM21" s="118"/>
      <c r="BN21" s="118"/>
      <c r="BO21" s="118"/>
      <c r="BP21" s="118"/>
      <c r="BQ21" s="118"/>
      <c r="BR21" s="118"/>
      <c r="BS21" s="118"/>
      <c r="BT21" s="118"/>
      <c r="BU21" s="156"/>
      <c r="BV21" s="156"/>
      <c r="BW21" s="156"/>
      <c r="BX21" s="156"/>
      <c r="BY21" s="156"/>
      <c r="BZ21" s="156"/>
      <c r="CB21" s="156"/>
      <c r="CC21" s="191"/>
      <c r="CD21" s="191"/>
      <c r="CE21" s="191"/>
      <c r="CF21" s="192"/>
      <c r="CG21" s="192"/>
      <c r="CH21" s="156"/>
      <c r="CI21" s="156"/>
      <c r="CJ21" s="192"/>
      <c r="CK21" s="192"/>
      <c r="CL21" s="192"/>
      <c r="CM21" s="192"/>
      <c r="CN21" s="192"/>
      <c r="CO21" s="192"/>
      <c r="CP21" s="192"/>
      <c r="CQ21" s="192"/>
      <c r="CR21" s="192"/>
      <c r="CS21" s="155"/>
      <c r="CT21" s="155"/>
      <c r="CU21" s="155"/>
      <c r="CV21" s="155"/>
      <c r="CW21" s="155"/>
      <c r="CX21" s="155"/>
    </row>
    <row r="22" spans="2:102" ht="18">
      <c r="B22" s="494" t="s">
        <v>121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M22" s="118"/>
      <c r="BN22" s="118"/>
      <c r="BO22" s="118"/>
      <c r="BP22" s="118"/>
      <c r="BQ22" s="118"/>
      <c r="BR22" s="118"/>
      <c r="BS22" s="118"/>
      <c r="BT22" s="118"/>
      <c r="BU22" s="156"/>
      <c r="BV22" s="156"/>
      <c r="BW22" s="156"/>
      <c r="BX22" s="156"/>
      <c r="BY22" s="156"/>
      <c r="BZ22" s="156"/>
      <c r="CA22" s="194"/>
      <c r="CB22" s="156"/>
      <c r="CC22" s="191"/>
      <c r="CD22" s="191"/>
      <c r="CE22" s="191"/>
      <c r="CF22" s="192"/>
      <c r="CG22" s="192"/>
      <c r="CH22" s="156"/>
      <c r="CI22" s="156"/>
      <c r="CJ22" s="192"/>
      <c r="CK22" s="192"/>
      <c r="CL22" s="192"/>
      <c r="CM22" s="192"/>
      <c r="CN22" s="192"/>
      <c r="CO22" s="192"/>
      <c r="CP22" s="192"/>
      <c r="CQ22" s="192"/>
      <c r="CR22" s="192"/>
      <c r="CS22" s="155"/>
      <c r="CT22" s="155"/>
      <c r="CU22" s="155"/>
      <c r="CV22" s="155"/>
      <c r="CW22" s="155"/>
      <c r="CX22" s="155"/>
    </row>
    <row r="23" spans="7:147" s="181" customFormat="1" ht="4.5" customHeight="1" thickBot="1">
      <c r="G23" s="148"/>
      <c r="H23" s="182"/>
      <c r="I23" s="182"/>
      <c r="J23" s="182"/>
      <c r="K23" s="182"/>
      <c r="L23" s="182"/>
      <c r="M23" s="147"/>
      <c r="T23" s="148"/>
      <c r="U23" s="183"/>
      <c r="V23" s="183"/>
      <c r="W23" s="183"/>
      <c r="X23" s="184"/>
      <c r="Y23" s="184"/>
      <c r="Z23" s="184"/>
      <c r="AA23" s="184"/>
      <c r="AB23" s="184"/>
      <c r="AC23" s="147"/>
      <c r="AK23" s="148"/>
      <c r="AL23" s="184"/>
      <c r="AM23" s="184"/>
      <c r="AN23" s="184"/>
      <c r="AO23" s="184"/>
      <c r="AP23" s="184"/>
      <c r="AQ23" s="147"/>
      <c r="BE23" s="185"/>
      <c r="BF23" s="185"/>
      <c r="BG23" s="185"/>
      <c r="BH23" s="185"/>
      <c r="BI23" s="185"/>
      <c r="BJ23" s="185"/>
      <c r="BK23" s="185"/>
      <c r="BL23" s="185"/>
      <c r="BM23" s="169"/>
      <c r="BN23" s="169"/>
      <c r="BO23" s="169"/>
      <c r="BP23" s="169"/>
      <c r="BQ23" s="169"/>
      <c r="BR23" s="169"/>
      <c r="BS23" s="169"/>
      <c r="BT23" s="169"/>
      <c r="BU23" s="168"/>
      <c r="BV23" s="168"/>
      <c r="BW23" s="168"/>
      <c r="BX23" s="168"/>
      <c r="BY23" s="168"/>
      <c r="BZ23" s="168"/>
      <c r="CA23" s="194"/>
      <c r="CB23" s="168"/>
      <c r="CC23" s="187"/>
      <c r="CD23" s="187"/>
      <c r="CE23" s="187"/>
      <c r="CF23" s="188"/>
      <c r="CG23" s="188"/>
      <c r="CH23" s="168"/>
      <c r="CI23" s="168"/>
      <c r="CJ23" s="188"/>
      <c r="CK23" s="188"/>
      <c r="CL23" s="188"/>
      <c r="CM23" s="188"/>
      <c r="CN23" s="188"/>
      <c r="CO23" s="188"/>
      <c r="CP23" s="188"/>
      <c r="CQ23" s="188"/>
      <c r="CR23" s="188"/>
      <c r="CS23" s="167"/>
      <c r="CT23" s="167"/>
      <c r="CU23" s="167"/>
      <c r="CV23" s="167"/>
      <c r="CW23" s="167"/>
      <c r="CX23" s="167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</row>
    <row r="24" spans="2:102" ht="19.5" customHeight="1" thickBot="1">
      <c r="B24" s="504" t="s">
        <v>13</v>
      </c>
      <c r="C24" s="505"/>
      <c r="D24" s="506" t="s">
        <v>82</v>
      </c>
      <c r="E24" s="507"/>
      <c r="F24" s="507"/>
      <c r="G24" s="507"/>
      <c r="H24" s="507"/>
      <c r="I24" s="508"/>
      <c r="J24" s="509" t="s">
        <v>14</v>
      </c>
      <c r="K24" s="510"/>
      <c r="L24" s="510"/>
      <c r="M24" s="510"/>
      <c r="N24" s="511"/>
      <c r="O24" s="509" t="s">
        <v>122</v>
      </c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1"/>
      <c r="AW24" s="509" t="s">
        <v>18</v>
      </c>
      <c r="AX24" s="510"/>
      <c r="AY24" s="510"/>
      <c r="AZ24" s="510"/>
      <c r="BA24" s="511"/>
      <c r="BB24" s="509"/>
      <c r="BC24" s="512"/>
      <c r="BM24" s="118"/>
      <c r="BN24" s="118"/>
      <c r="BO24" s="118"/>
      <c r="BP24" s="118"/>
      <c r="BQ24" s="118"/>
      <c r="BR24" s="118"/>
      <c r="BS24" s="118"/>
      <c r="BT24" s="118"/>
      <c r="BU24" s="156"/>
      <c r="BV24" s="156"/>
      <c r="BW24" s="156"/>
      <c r="BX24" s="156"/>
      <c r="BY24" s="156"/>
      <c r="BZ24" s="156"/>
      <c r="CB24" s="156"/>
      <c r="CC24" s="191"/>
      <c r="CD24" s="191"/>
      <c r="CE24" s="191"/>
      <c r="CF24" s="192"/>
      <c r="CG24" s="192"/>
      <c r="CH24" s="156"/>
      <c r="CI24" s="156"/>
      <c r="CJ24" s="192"/>
      <c r="CK24" s="192"/>
      <c r="CL24" s="192"/>
      <c r="CM24" s="192"/>
      <c r="CN24" s="192"/>
      <c r="CO24" s="192"/>
      <c r="CP24" s="192"/>
      <c r="CQ24" s="192"/>
      <c r="CR24" s="192"/>
      <c r="CS24" s="155"/>
      <c r="CT24" s="155"/>
      <c r="CU24" s="155"/>
      <c r="CV24" s="155"/>
      <c r="CW24" s="155"/>
      <c r="CX24" s="155"/>
    </row>
    <row r="25" spans="2:102" ht="18" customHeight="1">
      <c r="B25" s="466">
        <v>31</v>
      </c>
      <c r="C25" s="467"/>
      <c r="D25" s="470">
        <v>1</v>
      </c>
      <c r="E25" s="471"/>
      <c r="F25" s="471"/>
      <c r="G25" s="471"/>
      <c r="H25" s="471"/>
      <c r="I25" s="472"/>
      <c r="J25" s="476">
        <v>0.5729166666666666</v>
      </c>
      <c r="K25" s="477"/>
      <c r="L25" s="477"/>
      <c r="M25" s="477"/>
      <c r="N25" s="478"/>
      <c r="O25" s="482">
        <f>IF(ISBLANK('[1]Viertelfinale 1-16'!$AZ$32),"",'[1]Viertelfinale 1-16'!$CB$32)</f>
      </c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193" t="s">
        <v>17</v>
      </c>
      <c r="AF25" s="483">
        <f>IF(ISBLANK('[1]Viertelfinale 1-16'!$AZ$36),"",'[1]Viertelfinale 1-16'!$CB$36)</f>
      </c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4"/>
      <c r="AW25" s="485"/>
      <c r="AX25" s="486"/>
      <c r="AY25" s="486" t="s">
        <v>16</v>
      </c>
      <c r="AZ25" s="486"/>
      <c r="BA25" s="489"/>
      <c r="BB25" s="471"/>
      <c r="BC25" s="472"/>
      <c r="BM25" s="118"/>
      <c r="BN25" s="118"/>
      <c r="BO25" s="118"/>
      <c r="BP25" s="118"/>
      <c r="BQ25" s="118"/>
      <c r="BR25" s="118"/>
      <c r="BS25" s="118"/>
      <c r="BT25" s="118"/>
      <c r="BU25" s="156"/>
      <c r="BV25" s="156"/>
      <c r="BW25" s="156"/>
      <c r="BX25" s="156"/>
      <c r="BY25" s="156"/>
      <c r="BZ25" s="156"/>
      <c r="CA25" s="196" t="str">
        <f>IF(ISBLANK($AZ$25)," ",IF($AW$25&lt;$AZ$25,$AF$25,IF($AZ$25&lt;$AW$25,$O$25)))</f>
        <v> </v>
      </c>
      <c r="CB25" s="194" t="str">
        <f>IF(ISBLANK($AZ$25)," ",IF($AW$25&gt;$AZ$25,$AF$25,IF($AZ$25&gt;$AW$25,$O$25)))</f>
        <v> </v>
      </c>
      <c r="CC25" s="191"/>
      <c r="CD25" s="191"/>
      <c r="CE25" s="191"/>
      <c r="CF25" s="192"/>
      <c r="CG25" s="192"/>
      <c r="CH25" s="156"/>
      <c r="CI25" s="156"/>
      <c r="CJ25" s="192"/>
      <c r="CK25" s="192"/>
      <c r="CL25" s="192"/>
      <c r="CM25" s="192"/>
      <c r="CN25" s="192"/>
      <c r="CO25" s="192"/>
      <c r="CP25" s="192"/>
      <c r="CQ25" s="192"/>
      <c r="CR25" s="192"/>
      <c r="CS25" s="155"/>
      <c r="CT25" s="155"/>
      <c r="CU25" s="155"/>
      <c r="CV25" s="155"/>
      <c r="CW25" s="155"/>
      <c r="CX25" s="155"/>
    </row>
    <row r="26" spans="2:102" ht="12" customHeight="1" thickBot="1">
      <c r="B26" s="468"/>
      <c r="C26" s="469"/>
      <c r="D26" s="473"/>
      <c r="E26" s="474"/>
      <c r="F26" s="474"/>
      <c r="G26" s="474"/>
      <c r="H26" s="474"/>
      <c r="I26" s="475"/>
      <c r="J26" s="479"/>
      <c r="K26" s="480"/>
      <c r="L26" s="480"/>
      <c r="M26" s="480"/>
      <c r="N26" s="481"/>
      <c r="O26" s="491" t="s">
        <v>129</v>
      </c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197"/>
      <c r="AF26" s="492" t="s">
        <v>130</v>
      </c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3"/>
      <c r="AW26" s="487"/>
      <c r="AX26" s="488"/>
      <c r="AY26" s="488"/>
      <c r="AZ26" s="488"/>
      <c r="BA26" s="490"/>
      <c r="BB26" s="474"/>
      <c r="BC26" s="475"/>
      <c r="BM26" s="118"/>
      <c r="BN26" s="118"/>
      <c r="BO26" s="118"/>
      <c r="BP26" s="118"/>
      <c r="BQ26" s="118"/>
      <c r="BR26" s="118"/>
      <c r="BS26" s="118"/>
      <c r="BT26" s="118"/>
      <c r="BU26" s="156"/>
      <c r="BV26" s="156"/>
      <c r="BW26" s="156"/>
      <c r="BX26" s="156"/>
      <c r="BY26" s="156"/>
      <c r="BZ26" s="156"/>
      <c r="CB26" s="156"/>
      <c r="CC26" s="191"/>
      <c r="CD26" s="191"/>
      <c r="CE26" s="191"/>
      <c r="CF26" s="192"/>
      <c r="CG26" s="192"/>
      <c r="CH26" s="156"/>
      <c r="CI26" s="156"/>
      <c r="CJ26" s="192"/>
      <c r="CK26" s="192"/>
      <c r="CL26" s="192"/>
      <c r="CM26" s="192"/>
      <c r="CN26" s="192"/>
      <c r="CO26" s="192"/>
      <c r="CP26" s="192"/>
      <c r="CQ26" s="192"/>
      <c r="CR26" s="192"/>
      <c r="CS26" s="155"/>
      <c r="CT26" s="155"/>
      <c r="CU26" s="155"/>
      <c r="CV26" s="155"/>
      <c r="CW26" s="155"/>
      <c r="CX26" s="155"/>
    </row>
    <row r="27" spans="65:102" ht="15" customHeight="1" thickBot="1">
      <c r="BM27" s="118"/>
      <c r="BN27" s="118"/>
      <c r="BO27" s="118"/>
      <c r="BP27" s="118"/>
      <c r="BQ27" s="118"/>
      <c r="BR27" s="118"/>
      <c r="BS27" s="118"/>
      <c r="BT27" s="118"/>
      <c r="BU27" s="156"/>
      <c r="BV27" s="156"/>
      <c r="BW27" s="156"/>
      <c r="BX27" s="156"/>
      <c r="BY27" s="156"/>
      <c r="BZ27" s="156"/>
      <c r="CB27" s="156"/>
      <c r="CC27" s="191"/>
      <c r="CD27" s="191"/>
      <c r="CE27" s="191"/>
      <c r="CF27" s="192"/>
      <c r="CG27" s="192"/>
      <c r="CH27" s="156"/>
      <c r="CI27" s="156"/>
      <c r="CJ27" s="192"/>
      <c r="CK27" s="192"/>
      <c r="CL27" s="192"/>
      <c r="CM27" s="192"/>
      <c r="CN27" s="192"/>
      <c r="CO27" s="192"/>
      <c r="CP27" s="192"/>
      <c r="CQ27" s="192"/>
      <c r="CR27" s="192"/>
      <c r="CS27" s="155"/>
      <c r="CT27" s="155"/>
      <c r="CU27" s="155"/>
      <c r="CV27" s="155"/>
      <c r="CW27" s="155"/>
      <c r="CX27" s="155"/>
    </row>
    <row r="28" spans="2:102" ht="19.5" customHeight="1" thickBot="1">
      <c r="B28" s="504" t="s">
        <v>13</v>
      </c>
      <c r="C28" s="505"/>
      <c r="D28" s="506" t="s">
        <v>82</v>
      </c>
      <c r="E28" s="507"/>
      <c r="F28" s="507"/>
      <c r="G28" s="507"/>
      <c r="H28" s="507"/>
      <c r="I28" s="508"/>
      <c r="J28" s="509" t="s">
        <v>14</v>
      </c>
      <c r="K28" s="510"/>
      <c r="L28" s="510"/>
      <c r="M28" s="510"/>
      <c r="N28" s="511"/>
      <c r="O28" s="509" t="s">
        <v>123</v>
      </c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1"/>
      <c r="AW28" s="509" t="s">
        <v>18</v>
      </c>
      <c r="AX28" s="510"/>
      <c r="AY28" s="510"/>
      <c r="AZ28" s="510"/>
      <c r="BA28" s="511"/>
      <c r="BB28" s="509"/>
      <c r="BC28" s="512"/>
      <c r="BM28" s="118"/>
      <c r="BN28" s="118"/>
      <c r="BO28" s="118"/>
      <c r="BP28" s="118"/>
      <c r="BQ28" s="118"/>
      <c r="BR28" s="118"/>
      <c r="BS28" s="118"/>
      <c r="BT28" s="118"/>
      <c r="BU28" s="156"/>
      <c r="BV28" s="156"/>
      <c r="BW28" s="156"/>
      <c r="BX28" s="156"/>
      <c r="BY28" s="156"/>
      <c r="BZ28" s="156"/>
      <c r="CB28" s="156"/>
      <c r="CC28" s="191"/>
      <c r="CD28" s="191"/>
      <c r="CE28" s="191"/>
      <c r="CF28" s="192"/>
      <c r="CG28" s="192"/>
      <c r="CH28" s="156"/>
      <c r="CI28" s="156"/>
      <c r="CJ28" s="192"/>
      <c r="CK28" s="192"/>
      <c r="CL28" s="192"/>
      <c r="CM28" s="192"/>
      <c r="CN28" s="192"/>
      <c r="CO28" s="192"/>
      <c r="CP28" s="192"/>
      <c r="CQ28" s="192"/>
      <c r="CR28" s="192"/>
      <c r="CS28" s="155"/>
      <c r="CT28" s="155"/>
      <c r="CU28" s="155"/>
      <c r="CV28" s="155"/>
      <c r="CW28" s="155"/>
      <c r="CX28" s="155"/>
    </row>
    <row r="29" spans="2:102" ht="18" customHeight="1">
      <c r="B29" s="466">
        <v>32</v>
      </c>
      <c r="C29" s="467"/>
      <c r="D29" s="470">
        <v>2</v>
      </c>
      <c r="E29" s="471"/>
      <c r="F29" s="471"/>
      <c r="G29" s="471"/>
      <c r="H29" s="471"/>
      <c r="I29" s="472"/>
      <c r="J29" s="476">
        <v>0.5729166666666666</v>
      </c>
      <c r="K29" s="477"/>
      <c r="L29" s="477"/>
      <c r="M29" s="477"/>
      <c r="N29" s="478"/>
      <c r="O29" s="482">
        <f>IF(ISBLANK('[1]Viertelfinale 1-16'!$AZ$40),"",'[1]Viertelfinale 1-16'!$CB$40)</f>
      </c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193" t="s">
        <v>17</v>
      </c>
      <c r="AF29" s="483">
        <f>IF(ISBLANK('[1]Viertelfinale 1-16'!$AZ$44),"",'[1]Viertelfinale 1-16'!$CB$44)</f>
      </c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4"/>
      <c r="AW29" s="485"/>
      <c r="AX29" s="486"/>
      <c r="AY29" s="486" t="s">
        <v>16</v>
      </c>
      <c r="AZ29" s="486"/>
      <c r="BA29" s="489"/>
      <c r="BB29" s="471"/>
      <c r="BC29" s="472"/>
      <c r="BM29" s="118"/>
      <c r="BN29" s="118"/>
      <c r="BO29" s="118"/>
      <c r="BP29" s="118"/>
      <c r="BQ29" s="118"/>
      <c r="BR29" s="118"/>
      <c r="BS29" s="118"/>
      <c r="BT29" s="118"/>
      <c r="BU29" s="156"/>
      <c r="BV29" s="156"/>
      <c r="BW29" s="156"/>
      <c r="BX29" s="156"/>
      <c r="BY29" s="156"/>
      <c r="BZ29" s="156"/>
      <c r="CA29" s="196" t="str">
        <f>IF(ISBLANK($AZ$29)," ",IF($AW$29&lt;$AZ$29,$AF$29,IF($AZ$29&lt;$AW$29,$O$29)))</f>
        <v> </v>
      </c>
      <c r="CB29" s="194" t="str">
        <f>IF(ISBLANK($AZ$29)," ",IF($AW$29&gt;$AZ$29,$AF$29,IF($AZ$29&gt;$AW$29,$O$29)))</f>
        <v> </v>
      </c>
      <c r="CC29" s="191"/>
      <c r="CD29" s="191"/>
      <c r="CE29" s="191"/>
      <c r="CF29" s="192"/>
      <c r="CG29" s="192"/>
      <c r="CH29" s="156"/>
      <c r="CI29" s="156"/>
      <c r="CJ29" s="192"/>
      <c r="CK29" s="192"/>
      <c r="CL29" s="192"/>
      <c r="CM29" s="192"/>
      <c r="CN29" s="192"/>
      <c r="CO29" s="192"/>
      <c r="CP29" s="192"/>
      <c r="CQ29" s="192"/>
      <c r="CR29" s="192"/>
      <c r="CS29" s="155"/>
      <c r="CT29" s="155"/>
      <c r="CU29" s="155"/>
      <c r="CV29" s="155"/>
      <c r="CW29" s="155"/>
      <c r="CX29" s="155"/>
    </row>
    <row r="30" spans="1:102" s="174" customFormat="1" ht="12" customHeight="1" thickBot="1">
      <c r="A30"/>
      <c r="B30" s="468"/>
      <c r="C30" s="469"/>
      <c r="D30" s="473"/>
      <c r="E30" s="474"/>
      <c r="F30" s="474"/>
      <c r="G30" s="474"/>
      <c r="H30" s="474"/>
      <c r="I30" s="475"/>
      <c r="J30" s="479"/>
      <c r="K30" s="480"/>
      <c r="L30" s="480"/>
      <c r="M30" s="480"/>
      <c r="N30" s="481"/>
      <c r="O30" s="491" t="s">
        <v>131</v>
      </c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197"/>
      <c r="AF30" s="492" t="s">
        <v>132</v>
      </c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3"/>
      <c r="AW30" s="487"/>
      <c r="AX30" s="488"/>
      <c r="AY30" s="488"/>
      <c r="AZ30" s="488"/>
      <c r="BA30" s="490"/>
      <c r="BB30" s="474"/>
      <c r="BC30" s="475"/>
      <c r="BD30" s="147"/>
      <c r="BE30" s="119"/>
      <c r="BF30" s="119"/>
      <c r="BG30" s="119"/>
      <c r="BH30" s="119"/>
      <c r="BI30" s="119"/>
      <c r="BJ30" s="119"/>
      <c r="BK30" s="119"/>
      <c r="BL30" s="119"/>
      <c r="BM30" s="118"/>
      <c r="BN30" s="118"/>
      <c r="BO30" s="118"/>
      <c r="BP30" s="118"/>
      <c r="BQ30" s="118"/>
      <c r="BR30" s="118"/>
      <c r="BS30" s="118"/>
      <c r="BT30" s="118"/>
      <c r="BU30" s="156"/>
      <c r="BV30" s="156"/>
      <c r="BW30" s="156"/>
      <c r="BX30" s="156"/>
      <c r="BY30" s="156"/>
      <c r="BZ30" s="156"/>
      <c r="CA30" s="190"/>
      <c r="CB30" s="156"/>
      <c r="CC30" s="191"/>
      <c r="CD30" s="191"/>
      <c r="CE30" s="191"/>
      <c r="CF30" s="192"/>
      <c r="CG30" s="192"/>
      <c r="CH30" s="156"/>
      <c r="CI30" s="156"/>
      <c r="CJ30" s="192"/>
      <c r="CK30" s="192"/>
      <c r="CL30" s="192"/>
      <c r="CM30" s="192"/>
      <c r="CN30" s="192"/>
      <c r="CO30" s="192"/>
      <c r="CP30" s="192"/>
      <c r="CQ30" s="192"/>
      <c r="CR30" s="192"/>
      <c r="CS30" s="155"/>
      <c r="CT30" s="155"/>
      <c r="CU30" s="155"/>
      <c r="CV30" s="155"/>
      <c r="CW30" s="155"/>
      <c r="CX30" s="155"/>
    </row>
    <row r="31" spans="1:102" s="174" customFormat="1" ht="25.5" customHeight="1">
      <c r="A31"/>
      <c r="B31" s="199"/>
      <c r="C31" s="199"/>
      <c r="D31" s="199"/>
      <c r="E31" s="199"/>
      <c r="F31" s="199"/>
      <c r="G31" s="199"/>
      <c r="H31" s="199"/>
      <c r="I31" s="199"/>
      <c r="J31" s="200"/>
      <c r="K31" s="200"/>
      <c r="L31" s="200"/>
      <c r="M31" s="200"/>
      <c r="N31" s="200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2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3"/>
      <c r="AX31" s="203"/>
      <c r="AY31" s="203"/>
      <c r="AZ31" s="203"/>
      <c r="BA31" s="203"/>
      <c r="BB31" s="199"/>
      <c r="BC31" s="199"/>
      <c r="BD31" s="147"/>
      <c r="BE31" s="119"/>
      <c r="BF31" s="119"/>
      <c r="BG31" s="119"/>
      <c r="BH31" s="119"/>
      <c r="BI31" s="119"/>
      <c r="BJ31" s="119"/>
      <c r="BK31" s="119"/>
      <c r="BL31" s="119"/>
      <c r="BM31" s="118"/>
      <c r="BN31" s="118"/>
      <c r="BO31" s="118"/>
      <c r="BP31" s="118"/>
      <c r="BQ31" s="118"/>
      <c r="BR31" s="118"/>
      <c r="BS31" s="118"/>
      <c r="BT31" s="118"/>
      <c r="BU31" s="156"/>
      <c r="BV31" s="156"/>
      <c r="BW31" s="156"/>
      <c r="BX31" s="156"/>
      <c r="BY31" s="156"/>
      <c r="BZ31" s="156"/>
      <c r="CA31" s="190"/>
      <c r="CB31" s="156"/>
      <c r="CC31" s="191"/>
      <c r="CD31" s="191"/>
      <c r="CE31" s="191"/>
      <c r="CF31" s="192"/>
      <c r="CG31" s="192"/>
      <c r="CH31" s="156"/>
      <c r="CI31" s="156"/>
      <c r="CJ31" s="192"/>
      <c r="CK31" s="192"/>
      <c r="CL31" s="192"/>
      <c r="CM31" s="192"/>
      <c r="CN31" s="192"/>
      <c r="CO31" s="192"/>
      <c r="CP31" s="192"/>
      <c r="CQ31" s="192"/>
      <c r="CR31" s="192"/>
      <c r="CS31" s="155"/>
      <c r="CT31" s="155"/>
      <c r="CU31" s="155"/>
      <c r="CV31" s="155"/>
      <c r="CW31" s="155"/>
      <c r="CX31" s="155"/>
    </row>
    <row r="32" spans="1:96" s="17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 s="147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76"/>
      <c r="BV32" s="176"/>
      <c r="BW32" s="176"/>
      <c r="BX32" s="176"/>
      <c r="BY32" s="176"/>
      <c r="BZ32" s="176"/>
      <c r="CA32" s="190"/>
      <c r="CB32" s="176"/>
      <c r="CC32" s="204"/>
      <c r="CD32" s="204"/>
      <c r="CE32" s="204"/>
      <c r="CF32" s="205"/>
      <c r="CG32" s="205"/>
      <c r="CH32" s="176"/>
      <c r="CI32" s="176"/>
      <c r="CJ32" s="205"/>
      <c r="CK32" s="205"/>
      <c r="CL32" s="205"/>
      <c r="CM32" s="205"/>
      <c r="CN32" s="205"/>
      <c r="CO32" s="205"/>
      <c r="CP32" s="205"/>
      <c r="CQ32" s="205"/>
      <c r="CR32" s="205"/>
    </row>
  </sheetData>
  <sheetProtection/>
  <mergeCells count="71">
    <mergeCell ref="BB28:BC28"/>
    <mergeCell ref="B29:C30"/>
    <mergeCell ref="D29:I30"/>
    <mergeCell ref="J29:N30"/>
    <mergeCell ref="O29:AD29"/>
    <mergeCell ref="AF29:AV29"/>
    <mergeCell ref="AW29:AX30"/>
    <mergeCell ref="AY29:AY30"/>
    <mergeCell ref="AZ29:BA30"/>
    <mergeCell ref="BB29:BC30"/>
    <mergeCell ref="AY25:AY26"/>
    <mergeCell ref="AZ25:BA26"/>
    <mergeCell ref="BB25:BC26"/>
    <mergeCell ref="O26:AD26"/>
    <mergeCell ref="AF26:AV26"/>
    <mergeCell ref="AW25:AX26"/>
    <mergeCell ref="O30:AD30"/>
    <mergeCell ref="AF30:AV30"/>
    <mergeCell ref="B28:C28"/>
    <mergeCell ref="D28:I28"/>
    <mergeCell ref="J28:N28"/>
    <mergeCell ref="O28:AV28"/>
    <mergeCell ref="AW28:BA28"/>
    <mergeCell ref="B25:C26"/>
    <mergeCell ref="D25:I26"/>
    <mergeCell ref="J25:N26"/>
    <mergeCell ref="O25:AD25"/>
    <mergeCell ref="AF25:AV25"/>
    <mergeCell ref="O20:AD20"/>
    <mergeCell ref="AF20:AV20"/>
    <mergeCell ref="B22:BC22"/>
    <mergeCell ref="B24:C24"/>
    <mergeCell ref="D24:I24"/>
    <mergeCell ref="J24:N24"/>
    <mergeCell ref="O24:AV24"/>
    <mergeCell ref="AW24:BA24"/>
    <mergeCell ref="BB24:BC24"/>
    <mergeCell ref="BB18:BC18"/>
    <mergeCell ref="B19:C20"/>
    <mergeCell ref="D19:I20"/>
    <mergeCell ref="J19:N20"/>
    <mergeCell ref="O19:AD19"/>
    <mergeCell ref="AF19:AV19"/>
    <mergeCell ref="AW19:AX20"/>
    <mergeCell ref="AY19:AY20"/>
    <mergeCell ref="AZ19:BA20"/>
    <mergeCell ref="BB19:BC20"/>
    <mergeCell ref="AY15:AY16"/>
    <mergeCell ref="AZ15:BA16"/>
    <mergeCell ref="BB15:BC16"/>
    <mergeCell ref="O16:AD16"/>
    <mergeCell ref="AF16:AV16"/>
    <mergeCell ref="B18:C18"/>
    <mergeCell ref="D18:I18"/>
    <mergeCell ref="J18:N18"/>
    <mergeCell ref="O18:AV18"/>
    <mergeCell ref="AW18:BA18"/>
    <mergeCell ref="B15:C16"/>
    <mergeCell ref="D15:I16"/>
    <mergeCell ref="J15:N16"/>
    <mergeCell ref="O15:AD15"/>
    <mergeCell ref="AF15:AV15"/>
    <mergeCell ref="AW15:AX16"/>
    <mergeCell ref="B2:BC4"/>
    <mergeCell ref="B12:BC12"/>
    <mergeCell ref="B14:C14"/>
    <mergeCell ref="D14:I14"/>
    <mergeCell ref="J14:N14"/>
    <mergeCell ref="O14:AV14"/>
    <mergeCell ref="AW14:BA14"/>
    <mergeCell ref="BB14:BC14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6"/>
  <dimension ref="A1:EQ31"/>
  <sheetViews>
    <sheetView showGridLines="0" zoomScale="150" zoomScaleNormal="150" zoomScalePageLayoutView="0" workbookViewId="0" topLeftCell="A4">
      <selection activeCell="AA6" sqref="AA6"/>
    </sheetView>
  </sheetViews>
  <sheetFormatPr defaultColWidth="1.7109375" defaultRowHeight="12.75"/>
  <cols>
    <col min="1" max="55" width="1.7109375" style="0" customWidth="1"/>
    <col min="56" max="56" width="1.7109375" style="147" customWidth="1"/>
    <col min="57" max="57" width="1.7109375" style="119" customWidth="1"/>
    <col min="58" max="58" width="2.8515625" style="119" hidden="1" customWidth="1"/>
    <col min="59" max="59" width="2.140625" style="119" hidden="1" customWidth="1"/>
    <col min="60" max="60" width="2.8515625" style="119" hidden="1" customWidth="1"/>
    <col min="61" max="72" width="1.7109375" style="119" hidden="1" customWidth="1"/>
    <col min="73" max="73" width="2.28125" style="176" bestFit="1" customWidth="1"/>
    <col min="74" max="74" width="1.7109375" style="176" customWidth="1"/>
    <col min="75" max="75" width="2.28125" style="176" bestFit="1" customWidth="1"/>
    <col min="76" max="78" width="1.7109375" style="176" customWidth="1"/>
    <col min="79" max="79" width="12.421875" style="190" customWidth="1"/>
    <col min="80" max="80" width="8.00390625" style="176" bestFit="1" customWidth="1"/>
    <col min="81" max="81" width="4.140625" style="204" bestFit="1" customWidth="1"/>
    <col min="82" max="82" width="1.7109375" style="204" bestFit="1" customWidth="1"/>
    <col min="83" max="83" width="4.140625" style="204" bestFit="1" customWidth="1"/>
    <col min="84" max="85" width="6.28125" style="205" customWidth="1"/>
    <col min="86" max="86" width="12.421875" style="176" customWidth="1"/>
    <col min="87" max="87" width="8.00390625" style="176" bestFit="1" customWidth="1"/>
    <col min="88" max="88" width="4.140625" style="205" bestFit="1" customWidth="1"/>
    <col min="89" max="89" width="1.7109375" style="205" bestFit="1" customWidth="1"/>
    <col min="90" max="90" width="4.140625" style="205" bestFit="1" customWidth="1"/>
    <col min="91" max="91" width="6.28125" style="205" customWidth="1"/>
    <col min="92" max="96" width="1.7109375" style="205" customWidth="1"/>
    <col min="97" max="147" width="1.7109375" style="174" customWidth="1"/>
    <col min="148" max="16384" width="1.7109375" style="147" customWidth="1"/>
  </cols>
  <sheetData>
    <row r="1" spans="1:136" s="115" customFormat="1" ht="11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BD1" s="155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9"/>
      <c r="BW1" s="159"/>
      <c r="BX1" s="159"/>
      <c r="BY1" s="159"/>
      <c r="BZ1" s="159"/>
      <c r="CA1" s="159"/>
      <c r="CB1" s="159"/>
      <c r="CC1" s="160"/>
      <c r="CD1" s="160"/>
      <c r="CE1" s="160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</row>
    <row r="2" spans="1:115" s="150" customFormat="1" ht="11.25" customHeight="1">
      <c r="A2" s="154"/>
      <c r="B2" s="455" t="s">
        <v>166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62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4"/>
      <c r="BW2" s="164"/>
      <c r="BX2" s="164"/>
      <c r="BY2" s="164"/>
      <c r="BZ2" s="164"/>
      <c r="CA2" s="164"/>
      <c r="CB2" s="164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</row>
    <row r="3" spans="1:115" s="172" customFormat="1" ht="11.25" customHeight="1">
      <c r="A3" s="166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167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71"/>
      <c r="BW3" s="171"/>
      <c r="BX3" s="171"/>
      <c r="BY3" s="171"/>
      <c r="BZ3" s="171"/>
      <c r="CA3" s="171"/>
      <c r="CB3" s="171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</row>
    <row r="4" spans="2:115" s="172" customFormat="1" ht="11.2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167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71"/>
      <c r="BW4" s="171"/>
      <c r="BX4" s="171"/>
      <c r="BY4" s="171"/>
      <c r="BZ4" s="171"/>
      <c r="CA4" s="171"/>
      <c r="CB4" s="171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</row>
    <row r="5" spans="56:115" s="172" customFormat="1" ht="15">
      <c r="BD5" s="167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71"/>
      <c r="BW5" s="171"/>
      <c r="BX5" s="171"/>
      <c r="BY5" s="171"/>
      <c r="BZ5" s="171"/>
      <c r="CA5" s="171"/>
      <c r="CB5" s="171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</row>
    <row r="6" spans="56:96" ht="11.25" customHeight="1"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5"/>
      <c r="CD6" s="175"/>
      <c r="CE6" s="175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</row>
    <row r="7" spans="56:96" ht="11.25" customHeight="1"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5"/>
      <c r="CD7" s="175"/>
      <c r="CE7" s="175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</row>
    <row r="8" spans="56:96" ht="11.25" customHeight="1"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5"/>
      <c r="CD8" s="175"/>
      <c r="CE8" s="175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</row>
    <row r="9" spans="56:96" ht="4.5" customHeight="1"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5"/>
      <c r="CD9" s="175"/>
      <c r="CE9" s="175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</row>
    <row r="10" spans="3:96" ht="12.75">
      <c r="C10" t="s">
        <v>124</v>
      </c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5"/>
      <c r="CD10" s="175"/>
      <c r="CE10" s="175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</row>
    <row r="11" spans="2:116" ht="18">
      <c r="B11" s="494" t="s">
        <v>114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174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V11" s="179"/>
      <c r="BW11" s="179"/>
      <c r="BX11" s="179"/>
      <c r="BY11" s="179"/>
      <c r="BZ11" s="179"/>
      <c r="CA11" s="179"/>
      <c r="CB11" s="179"/>
      <c r="CC11" s="175"/>
      <c r="CD11" s="175"/>
      <c r="CE11" s="175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47"/>
    </row>
    <row r="12" spans="7:147" s="181" customFormat="1" ht="4.5" customHeight="1" thickBot="1">
      <c r="G12" s="148"/>
      <c r="H12" s="182"/>
      <c r="I12" s="182"/>
      <c r="J12" s="182"/>
      <c r="K12" s="182"/>
      <c r="L12" s="182"/>
      <c r="M12" s="147"/>
      <c r="T12" s="148"/>
      <c r="U12" s="183"/>
      <c r="V12" s="183"/>
      <c r="W12" s="183"/>
      <c r="X12" s="184"/>
      <c r="Y12" s="184"/>
      <c r="Z12" s="184"/>
      <c r="AA12" s="184"/>
      <c r="AB12" s="184"/>
      <c r="AC12" s="147"/>
      <c r="AK12" s="148"/>
      <c r="AL12" s="184"/>
      <c r="AM12" s="184"/>
      <c r="AN12" s="184"/>
      <c r="AO12" s="184"/>
      <c r="AP12" s="184"/>
      <c r="AQ12" s="147"/>
      <c r="BE12" s="185"/>
      <c r="BF12" s="185"/>
      <c r="BG12" s="185"/>
      <c r="BH12" s="185"/>
      <c r="BI12" s="185"/>
      <c r="BJ12" s="185"/>
      <c r="BK12" s="185"/>
      <c r="BL12" s="185"/>
      <c r="BM12" s="169"/>
      <c r="BN12" s="169"/>
      <c r="BO12" s="169"/>
      <c r="BP12" s="169"/>
      <c r="BQ12" s="169"/>
      <c r="BR12" s="169"/>
      <c r="BS12" s="169"/>
      <c r="BT12" s="169"/>
      <c r="BU12" s="168"/>
      <c r="BV12" s="168"/>
      <c r="BW12" s="168"/>
      <c r="BX12" s="168"/>
      <c r="BY12" s="168"/>
      <c r="BZ12" s="168"/>
      <c r="CA12" s="186"/>
      <c r="CB12" s="168"/>
      <c r="CC12" s="187"/>
      <c r="CD12" s="187"/>
      <c r="CE12" s="187"/>
      <c r="CF12" s="188"/>
      <c r="CG12" s="188"/>
      <c r="CH12" s="168"/>
      <c r="CI12" s="168"/>
      <c r="CJ12" s="188"/>
      <c r="CK12" s="188"/>
      <c r="CL12" s="188"/>
      <c r="CM12" s="188"/>
      <c r="CN12" s="188"/>
      <c r="CO12" s="188"/>
      <c r="CP12" s="188"/>
      <c r="CQ12" s="188"/>
      <c r="CR12" s="188"/>
      <c r="CS12" s="167"/>
      <c r="CT12" s="167"/>
      <c r="CU12" s="167"/>
      <c r="CV12" s="167"/>
      <c r="CW12" s="167"/>
      <c r="CX12" s="167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</row>
    <row r="13" spans="2:102" ht="19.5" customHeight="1" thickBot="1">
      <c r="B13" s="457" t="s">
        <v>13</v>
      </c>
      <c r="C13" s="458"/>
      <c r="D13" s="459" t="s">
        <v>82</v>
      </c>
      <c r="E13" s="460"/>
      <c r="F13" s="460"/>
      <c r="G13" s="460"/>
      <c r="H13" s="460"/>
      <c r="I13" s="461"/>
      <c r="J13" s="462" t="s">
        <v>14</v>
      </c>
      <c r="K13" s="463"/>
      <c r="L13" s="463"/>
      <c r="M13" s="463"/>
      <c r="N13" s="464"/>
      <c r="O13" s="462" t="s">
        <v>85</v>
      </c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4"/>
      <c r="AW13" s="462" t="s">
        <v>18</v>
      </c>
      <c r="AX13" s="463"/>
      <c r="AY13" s="463"/>
      <c r="AZ13" s="463"/>
      <c r="BA13" s="464"/>
      <c r="BB13" s="462"/>
      <c r="BC13" s="465"/>
      <c r="BM13" s="118"/>
      <c r="BN13" s="118"/>
      <c r="BO13" s="118"/>
      <c r="BP13" s="118"/>
      <c r="BQ13" s="118"/>
      <c r="BR13" s="118"/>
      <c r="BS13" s="118"/>
      <c r="BT13" s="118"/>
      <c r="BU13" s="156"/>
      <c r="BV13" s="156"/>
      <c r="BW13" s="156"/>
      <c r="BX13" s="156"/>
      <c r="BY13" s="156"/>
      <c r="BZ13" s="156"/>
      <c r="CB13" s="156"/>
      <c r="CC13" s="191"/>
      <c r="CD13" s="191"/>
      <c r="CE13" s="191"/>
      <c r="CF13" s="192"/>
      <c r="CG13" s="192"/>
      <c r="CH13" s="156"/>
      <c r="CI13" s="156"/>
      <c r="CJ13" s="192"/>
      <c r="CK13" s="192"/>
      <c r="CL13" s="192"/>
      <c r="CM13" s="192"/>
      <c r="CN13" s="192"/>
      <c r="CO13" s="192"/>
      <c r="CP13" s="192"/>
      <c r="CQ13" s="192"/>
      <c r="CR13" s="192"/>
      <c r="CS13" s="155"/>
      <c r="CT13" s="155"/>
      <c r="CU13" s="155"/>
      <c r="CV13" s="155"/>
      <c r="CW13" s="155"/>
      <c r="CX13" s="155"/>
    </row>
    <row r="14" spans="2:102" ht="18" customHeight="1">
      <c r="B14" s="466">
        <v>33</v>
      </c>
      <c r="C14" s="467"/>
      <c r="D14" s="470">
        <v>1</v>
      </c>
      <c r="E14" s="471"/>
      <c r="F14" s="471"/>
      <c r="G14" s="471"/>
      <c r="H14" s="471"/>
      <c r="I14" s="472"/>
      <c r="J14" s="476">
        <v>0.5902777777777778</v>
      </c>
      <c r="K14" s="477"/>
      <c r="L14" s="477"/>
      <c r="M14" s="477"/>
      <c r="N14" s="478"/>
      <c r="O14" s="482">
        <f>IF(ISBLANK('[1]Viertelfinale 1-16'!$AZ$14),"",'[1]Viertelfinale 1-16'!$CA$14)</f>
      </c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193" t="s">
        <v>17</v>
      </c>
      <c r="AF14" s="483">
        <f>IF(ISBLANK('[1]Viertelfinale 1-16'!$AZ$18),"",'[1]Viertelfinale 1-16'!$CA$18)</f>
      </c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AW14" s="485"/>
      <c r="AX14" s="486"/>
      <c r="AY14" s="486" t="s">
        <v>16</v>
      </c>
      <c r="AZ14" s="486"/>
      <c r="BA14" s="489"/>
      <c r="BB14" s="471"/>
      <c r="BC14" s="472"/>
      <c r="BM14" s="118"/>
      <c r="BN14" s="118"/>
      <c r="BO14" s="118"/>
      <c r="BP14" s="118"/>
      <c r="BQ14" s="118"/>
      <c r="BR14" s="118"/>
      <c r="BS14" s="118"/>
      <c r="BT14" s="118"/>
      <c r="BU14" s="156"/>
      <c r="BV14" s="156"/>
      <c r="BW14" s="156"/>
      <c r="BX14" s="156"/>
      <c r="BY14" s="156"/>
      <c r="BZ14" s="156"/>
      <c r="CA14" s="194" t="str">
        <f>IF(ISBLANK($AZ$14)," ",IF($AW$14&lt;$AZ$14,$AF$14,IF($AZ$14&lt;$AW$14,$O$14)))</f>
        <v> </v>
      </c>
      <c r="CB14" s="194" t="str">
        <f>IF(ISBLANK($AZ$14)," ",IF($AW$14&gt;$AZ$14,$AF$14,IF($AZ$14&gt;$AW$14,$O$14)))</f>
        <v> </v>
      </c>
      <c r="CC14" s="195"/>
      <c r="CD14" s="195"/>
      <c r="CE14" s="195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2"/>
      <c r="CR14" s="192"/>
      <c r="CS14" s="155"/>
      <c r="CT14" s="155"/>
      <c r="CU14" s="155"/>
      <c r="CV14" s="155"/>
      <c r="CW14" s="155"/>
      <c r="CX14" s="155"/>
    </row>
    <row r="15" spans="2:102" ht="12" customHeight="1" thickBot="1">
      <c r="B15" s="468"/>
      <c r="C15" s="469"/>
      <c r="D15" s="473"/>
      <c r="E15" s="474"/>
      <c r="F15" s="474"/>
      <c r="G15" s="474"/>
      <c r="H15" s="474"/>
      <c r="I15" s="475"/>
      <c r="J15" s="479"/>
      <c r="K15" s="480"/>
      <c r="L15" s="480"/>
      <c r="M15" s="480"/>
      <c r="N15" s="481"/>
      <c r="O15" s="491" t="s">
        <v>133</v>
      </c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197"/>
      <c r="AF15" s="492" t="s">
        <v>134</v>
      </c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3"/>
      <c r="AW15" s="487"/>
      <c r="AX15" s="488"/>
      <c r="AY15" s="488"/>
      <c r="AZ15" s="488"/>
      <c r="BA15" s="490"/>
      <c r="BB15" s="474"/>
      <c r="BC15" s="475"/>
      <c r="BM15" s="118"/>
      <c r="BN15" s="118"/>
      <c r="BO15" s="118"/>
      <c r="BP15" s="118"/>
      <c r="BQ15" s="118"/>
      <c r="BR15" s="118"/>
      <c r="BS15" s="118"/>
      <c r="BT15" s="118"/>
      <c r="BU15" s="156"/>
      <c r="BV15" s="156"/>
      <c r="BW15" s="156"/>
      <c r="BX15" s="156"/>
      <c r="BY15" s="156"/>
      <c r="BZ15" s="156"/>
      <c r="CA15" s="194"/>
      <c r="CB15" s="194"/>
      <c r="CC15" s="191"/>
      <c r="CD15" s="191"/>
      <c r="CE15" s="191"/>
      <c r="CF15" s="192"/>
      <c r="CG15" s="192"/>
      <c r="CH15" s="156"/>
      <c r="CI15" s="156"/>
      <c r="CJ15" s="192"/>
      <c r="CK15" s="192"/>
      <c r="CL15" s="192"/>
      <c r="CM15" s="192"/>
      <c r="CN15" s="192"/>
      <c r="CO15" s="192"/>
      <c r="CP15" s="192"/>
      <c r="CQ15" s="192"/>
      <c r="CR15" s="192"/>
      <c r="CS15" s="155"/>
      <c r="CT15" s="155"/>
      <c r="CU15" s="155"/>
      <c r="CV15" s="155"/>
      <c r="CW15" s="155"/>
      <c r="CX15" s="155"/>
    </row>
    <row r="16" spans="65:102" ht="9" customHeight="1" thickBot="1">
      <c r="BM16" s="118"/>
      <c r="BN16" s="118"/>
      <c r="BO16" s="118"/>
      <c r="BP16" s="118"/>
      <c r="BQ16" s="118"/>
      <c r="BR16" s="118"/>
      <c r="BS16" s="118"/>
      <c r="BT16" s="118"/>
      <c r="BU16" s="156"/>
      <c r="BV16" s="156"/>
      <c r="BW16" s="156"/>
      <c r="BX16" s="156"/>
      <c r="BY16" s="156"/>
      <c r="BZ16" s="156"/>
      <c r="CA16" s="194"/>
      <c r="CB16" s="194"/>
      <c r="CC16" s="191"/>
      <c r="CD16" s="191"/>
      <c r="CE16" s="191"/>
      <c r="CF16" s="192"/>
      <c r="CG16" s="192"/>
      <c r="CH16" s="156"/>
      <c r="CI16" s="156"/>
      <c r="CJ16" s="192"/>
      <c r="CK16" s="192"/>
      <c r="CL16" s="192"/>
      <c r="CM16" s="192"/>
      <c r="CN16" s="192"/>
      <c r="CO16" s="192"/>
      <c r="CP16" s="192"/>
      <c r="CQ16" s="192"/>
      <c r="CR16" s="192"/>
      <c r="CS16" s="155"/>
      <c r="CT16" s="155"/>
      <c r="CU16" s="155"/>
      <c r="CV16" s="155"/>
      <c r="CW16" s="155"/>
      <c r="CX16" s="155"/>
    </row>
    <row r="17" spans="2:102" ht="19.5" customHeight="1" thickBot="1">
      <c r="B17" s="457" t="s">
        <v>13</v>
      </c>
      <c r="C17" s="458"/>
      <c r="D17" s="459" t="s">
        <v>82</v>
      </c>
      <c r="E17" s="460"/>
      <c r="F17" s="460"/>
      <c r="G17" s="460"/>
      <c r="H17" s="460"/>
      <c r="I17" s="461"/>
      <c r="J17" s="462" t="s">
        <v>14</v>
      </c>
      <c r="K17" s="463"/>
      <c r="L17" s="463"/>
      <c r="M17" s="463"/>
      <c r="N17" s="464"/>
      <c r="O17" s="462" t="s">
        <v>86</v>
      </c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4"/>
      <c r="AW17" s="462" t="s">
        <v>18</v>
      </c>
      <c r="AX17" s="463"/>
      <c r="AY17" s="463"/>
      <c r="AZ17" s="463"/>
      <c r="BA17" s="464"/>
      <c r="BB17" s="462"/>
      <c r="BC17" s="465"/>
      <c r="BM17" s="118"/>
      <c r="BN17" s="118"/>
      <c r="BO17" s="118"/>
      <c r="BP17" s="118"/>
      <c r="BQ17" s="118"/>
      <c r="BR17" s="118"/>
      <c r="BS17" s="118"/>
      <c r="BT17" s="118"/>
      <c r="BU17" s="156"/>
      <c r="BV17" s="156"/>
      <c r="BW17" s="156"/>
      <c r="BX17" s="156"/>
      <c r="BY17" s="156"/>
      <c r="BZ17" s="156"/>
      <c r="CA17" s="194"/>
      <c r="CB17" s="194"/>
      <c r="CC17" s="191"/>
      <c r="CD17" s="191"/>
      <c r="CE17" s="191"/>
      <c r="CF17" s="192"/>
      <c r="CG17" s="192"/>
      <c r="CH17" s="156"/>
      <c r="CI17" s="156"/>
      <c r="CJ17" s="192"/>
      <c r="CK17" s="192"/>
      <c r="CL17" s="192"/>
      <c r="CM17" s="192"/>
      <c r="CN17" s="192"/>
      <c r="CO17" s="192"/>
      <c r="CP17" s="192"/>
      <c r="CQ17" s="192"/>
      <c r="CR17" s="192"/>
      <c r="CS17" s="155"/>
      <c r="CT17" s="155"/>
      <c r="CU17" s="155"/>
      <c r="CV17" s="155"/>
      <c r="CW17" s="155"/>
      <c r="CX17" s="155"/>
    </row>
    <row r="18" spans="2:102" ht="18" customHeight="1">
      <c r="B18" s="466">
        <v>34</v>
      </c>
      <c r="C18" s="467"/>
      <c r="D18" s="470">
        <v>2</v>
      </c>
      <c r="E18" s="471"/>
      <c r="F18" s="471"/>
      <c r="G18" s="471"/>
      <c r="H18" s="471"/>
      <c r="I18" s="472"/>
      <c r="J18" s="476">
        <v>0.5902777777777778</v>
      </c>
      <c r="K18" s="477"/>
      <c r="L18" s="477"/>
      <c r="M18" s="477"/>
      <c r="N18" s="478"/>
      <c r="O18" s="482">
        <f>IF(ISBLANK('[1]Viertelfinale 1-16'!$AZ$22),"",'[1]Viertelfinale 1-16'!$CA$22)</f>
      </c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193" t="s">
        <v>17</v>
      </c>
      <c r="AF18" s="483">
        <f>IF(ISBLANK('[1]Viertelfinale 1-16'!$AZ$26),"",'[1]Viertelfinale 1-16'!$CA$26)</f>
      </c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4"/>
      <c r="AW18" s="485"/>
      <c r="AX18" s="486"/>
      <c r="AY18" s="486" t="s">
        <v>16</v>
      </c>
      <c r="AZ18" s="486"/>
      <c r="BA18" s="489"/>
      <c r="BB18" s="471"/>
      <c r="BC18" s="472"/>
      <c r="BM18" s="118"/>
      <c r="BN18" s="118"/>
      <c r="BO18" s="118"/>
      <c r="BP18" s="118"/>
      <c r="BQ18" s="118"/>
      <c r="BR18" s="118"/>
      <c r="BS18" s="118"/>
      <c r="BT18" s="118"/>
      <c r="BU18" s="156"/>
      <c r="BV18" s="156"/>
      <c r="BW18" s="156"/>
      <c r="BX18" s="156"/>
      <c r="BY18" s="156"/>
      <c r="BZ18" s="156"/>
      <c r="CA18" s="194" t="str">
        <f>IF(ISBLANK($AZ$18)," ",IF($AW$18&lt;$AZ$18,$AF$18,IF($AZ$18&lt;$AW$18,$O$18)))</f>
        <v> </v>
      </c>
      <c r="CB18" s="194" t="str">
        <f>IF(ISBLANK($AZ$18)," ",IF($AW$18&gt;$AZ$18,$AF$18,IF($AZ$18&gt;$AW$18,$O$18)))</f>
        <v> </v>
      </c>
      <c r="CC18" s="191"/>
      <c r="CD18" s="191"/>
      <c r="CE18" s="191"/>
      <c r="CF18" s="192"/>
      <c r="CG18" s="192"/>
      <c r="CH18" s="156"/>
      <c r="CI18" s="156"/>
      <c r="CJ18" s="192"/>
      <c r="CK18" s="192"/>
      <c r="CL18" s="192"/>
      <c r="CM18" s="192"/>
      <c r="CN18" s="192"/>
      <c r="CO18" s="192"/>
      <c r="CP18" s="192"/>
      <c r="CQ18" s="192"/>
      <c r="CR18" s="192"/>
      <c r="CS18" s="155"/>
      <c r="CT18" s="155"/>
      <c r="CU18" s="155"/>
      <c r="CV18" s="155"/>
      <c r="CW18" s="155"/>
      <c r="CX18" s="155"/>
    </row>
    <row r="19" spans="2:102" ht="12" customHeight="1" thickBot="1">
      <c r="B19" s="468"/>
      <c r="C19" s="469"/>
      <c r="D19" s="473"/>
      <c r="E19" s="474"/>
      <c r="F19" s="474"/>
      <c r="G19" s="474"/>
      <c r="H19" s="474"/>
      <c r="I19" s="475"/>
      <c r="J19" s="479"/>
      <c r="K19" s="480"/>
      <c r="L19" s="480"/>
      <c r="M19" s="480"/>
      <c r="N19" s="481"/>
      <c r="O19" s="491" t="s">
        <v>135</v>
      </c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197"/>
      <c r="AF19" s="492" t="s">
        <v>136</v>
      </c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3"/>
      <c r="AW19" s="487"/>
      <c r="AX19" s="488"/>
      <c r="AY19" s="488"/>
      <c r="AZ19" s="488"/>
      <c r="BA19" s="490"/>
      <c r="BB19" s="474"/>
      <c r="BC19" s="475"/>
      <c r="BM19" s="118"/>
      <c r="BN19" s="118"/>
      <c r="BO19" s="118"/>
      <c r="BP19" s="118"/>
      <c r="BQ19" s="118"/>
      <c r="BR19" s="118"/>
      <c r="BS19" s="118"/>
      <c r="BT19" s="118"/>
      <c r="BU19" s="156"/>
      <c r="BV19" s="156"/>
      <c r="BW19" s="156"/>
      <c r="BX19" s="156"/>
      <c r="BY19" s="156"/>
      <c r="BZ19" s="156"/>
      <c r="CA19" s="194"/>
      <c r="CB19" s="156"/>
      <c r="CC19" s="191"/>
      <c r="CD19" s="191"/>
      <c r="CE19" s="191"/>
      <c r="CF19" s="192"/>
      <c r="CG19" s="192"/>
      <c r="CH19" s="156"/>
      <c r="CI19" s="156"/>
      <c r="CJ19" s="192"/>
      <c r="CK19" s="192"/>
      <c r="CL19" s="192"/>
      <c r="CM19" s="192"/>
      <c r="CN19" s="192"/>
      <c r="CO19" s="192"/>
      <c r="CP19" s="192"/>
      <c r="CQ19" s="192"/>
      <c r="CR19" s="192"/>
      <c r="CS19" s="155"/>
      <c r="CT19" s="155"/>
      <c r="CU19" s="155"/>
      <c r="CV19" s="155"/>
      <c r="CW19" s="155"/>
      <c r="CX19" s="155"/>
    </row>
    <row r="20" spans="2:102" ht="12" customHeight="1">
      <c r="B20" s="198"/>
      <c r="C20" s="198"/>
      <c r="D20" s="199"/>
      <c r="E20" s="199"/>
      <c r="F20" s="199"/>
      <c r="G20" s="199"/>
      <c r="H20" s="199"/>
      <c r="I20" s="199"/>
      <c r="J20" s="200"/>
      <c r="K20" s="200"/>
      <c r="L20" s="200"/>
      <c r="M20" s="200"/>
      <c r="N20" s="200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2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3"/>
      <c r="AX20" s="203"/>
      <c r="AY20" s="203"/>
      <c r="AZ20" s="203"/>
      <c r="BA20" s="203"/>
      <c r="BB20" s="199"/>
      <c r="BC20" s="199"/>
      <c r="BM20" s="118"/>
      <c r="BN20" s="118"/>
      <c r="BO20" s="118"/>
      <c r="BP20" s="118"/>
      <c r="BQ20" s="118"/>
      <c r="BR20" s="118"/>
      <c r="BS20" s="118"/>
      <c r="BT20" s="118"/>
      <c r="BU20" s="156"/>
      <c r="BV20" s="156"/>
      <c r="BW20" s="156"/>
      <c r="BX20" s="156"/>
      <c r="BY20" s="156"/>
      <c r="BZ20" s="156"/>
      <c r="CA20" s="194"/>
      <c r="CB20" s="156"/>
      <c r="CC20" s="191"/>
      <c r="CD20" s="191"/>
      <c r="CE20" s="191"/>
      <c r="CF20" s="192"/>
      <c r="CG20" s="192"/>
      <c r="CH20" s="156"/>
      <c r="CI20" s="156"/>
      <c r="CJ20" s="192"/>
      <c r="CK20" s="192"/>
      <c r="CL20" s="192"/>
      <c r="CM20" s="192"/>
      <c r="CN20" s="192"/>
      <c r="CO20" s="192"/>
      <c r="CP20" s="192"/>
      <c r="CQ20" s="192"/>
      <c r="CR20" s="192"/>
      <c r="CS20" s="155"/>
      <c r="CT20" s="155"/>
      <c r="CU20" s="155"/>
      <c r="CV20" s="155"/>
      <c r="CW20" s="155"/>
      <c r="CX20" s="155"/>
    </row>
    <row r="21" spans="2:102" ht="18">
      <c r="B21" s="494" t="s">
        <v>115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M21" s="118"/>
      <c r="BN21" s="118"/>
      <c r="BO21" s="118"/>
      <c r="BP21" s="118"/>
      <c r="BQ21" s="118"/>
      <c r="BR21" s="118"/>
      <c r="BS21" s="118"/>
      <c r="BT21" s="118"/>
      <c r="BU21" s="156"/>
      <c r="BV21" s="156"/>
      <c r="BW21" s="156"/>
      <c r="BX21" s="156"/>
      <c r="BY21" s="156"/>
      <c r="BZ21" s="156"/>
      <c r="CA21" s="194"/>
      <c r="CB21" s="156"/>
      <c r="CC21" s="191"/>
      <c r="CD21" s="191"/>
      <c r="CE21" s="191"/>
      <c r="CF21" s="192"/>
      <c r="CG21" s="192"/>
      <c r="CH21" s="156"/>
      <c r="CI21" s="156"/>
      <c r="CJ21" s="192"/>
      <c r="CK21" s="192"/>
      <c r="CL21" s="192"/>
      <c r="CM21" s="192"/>
      <c r="CN21" s="192"/>
      <c r="CO21" s="192"/>
      <c r="CP21" s="192"/>
      <c r="CQ21" s="192"/>
      <c r="CR21" s="192"/>
      <c r="CS21" s="155"/>
      <c r="CT21" s="155"/>
      <c r="CU21" s="155"/>
      <c r="CV21" s="155"/>
      <c r="CW21" s="155"/>
      <c r="CX21" s="155"/>
    </row>
    <row r="22" spans="7:147" s="181" customFormat="1" ht="6" customHeight="1" thickBot="1">
      <c r="G22" s="148"/>
      <c r="H22" s="182"/>
      <c r="I22" s="182"/>
      <c r="J22" s="182"/>
      <c r="K22" s="182"/>
      <c r="L22" s="182"/>
      <c r="M22" s="147"/>
      <c r="T22" s="148"/>
      <c r="U22" s="183"/>
      <c r="V22" s="183"/>
      <c r="W22" s="183"/>
      <c r="X22" s="184"/>
      <c r="Y22" s="184"/>
      <c r="Z22" s="184"/>
      <c r="AA22" s="184"/>
      <c r="AB22" s="184"/>
      <c r="AC22" s="147"/>
      <c r="AK22" s="148"/>
      <c r="AL22" s="184"/>
      <c r="AM22" s="184"/>
      <c r="AN22" s="184"/>
      <c r="AO22" s="184"/>
      <c r="AP22" s="184"/>
      <c r="AQ22" s="147"/>
      <c r="BE22" s="185"/>
      <c r="BF22" s="185"/>
      <c r="BG22" s="185"/>
      <c r="BH22" s="185"/>
      <c r="BI22" s="185"/>
      <c r="BJ22" s="185"/>
      <c r="BK22" s="185"/>
      <c r="BL22" s="185"/>
      <c r="BM22" s="169"/>
      <c r="BN22" s="169"/>
      <c r="BO22" s="169"/>
      <c r="BP22" s="169"/>
      <c r="BQ22" s="169"/>
      <c r="BR22" s="169"/>
      <c r="BS22" s="169"/>
      <c r="BT22" s="169"/>
      <c r="BU22" s="168"/>
      <c r="BV22" s="168"/>
      <c r="BW22" s="168"/>
      <c r="BX22" s="168"/>
      <c r="BY22" s="168"/>
      <c r="BZ22" s="168"/>
      <c r="CA22" s="194"/>
      <c r="CB22" s="168"/>
      <c r="CC22" s="187"/>
      <c r="CD22" s="187"/>
      <c r="CE22" s="187"/>
      <c r="CF22" s="188"/>
      <c r="CG22" s="188"/>
      <c r="CH22" s="168"/>
      <c r="CI22" s="168"/>
      <c r="CJ22" s="188"/>
      <c r="CK22" s="188"/>
      <c r="CL22" s="188"/>
      <c r="CM22" s="188"/>
      <c r="CN22" s="188"/>
      <c r="CO22" s="188"/>
      <c r="CP22" s="188"/>
      <c r="CQ22" s="188"/>
      <c r="CR22" s="188"/>
      <c r="CS22" s="167"/>
      <c r="CT22" s="167"/>
      <c r="CU22" s="167"/>
      <c r="CV22" s="167"/>
      <c r="CW22" s="167"/>
      <c r="CX22" s="167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</row>
    <row r="23" spans="2:102" ht="19.5" customHeight="1" thickBot="1">
      <c r="B23" s="513" t="s">
        <v>13</v>
      </c>
      <c r="C23" s="514"/>
      <c r="D23" s="515" t="s">
        <v>82</v>
      </c>
      <c r="E23" s="516"/>
      <c r="F23" s="516"/>
      <c r="G23" s="516"/>
      <c r="H23" s="516"/>
      <c r="I23" s="517"/>
      <c r="J23" s="518" t="s">
        <v>14</v>
      </c>
      <c r="K23" s="519"/>
      <c r="L23" s="519"/>
      <c r="M23" s="519"/>
      <c r="N23" s="520"/>
      <c r="O23" s="518" t="s">
        <v>116</v>
      </c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20"/>
      <c r="AW23" s="518" t="s">
        <v>18</v>
      </c>
      <c r="AX23" s="519"/>
      <c r="AY23" s="519"/>
      <c r="AZ23" s="519"/>
      <c r="BA23" s="520"/>
      <c r="BB23" s="518"/>
      <c r="BC23" s="521"/>
      <c r="BM23" s="118"/>
      <c r="BN23" s="118"/>
      <c r="BO23" s="118"/>
      <c r="BP23" s="118"/>
      <c r="BQ23" s="118"/>
      <c r="BR23" s="118"/>
      <c r="BS23" s="118"/>
      <c r="BT23" s="118"/>
      <c r="BU23" s="156"/>
      <c r="BV23" s="156"/>
      <c r="BW23" s="156"/>
      <c r="BX23" s="156"/>
      <c r="BY23" s="156"/>
      <c r="BZ23" s="156"/>
      <c r="CA23" s="194"/>
      <c r="CB23" s="156"/>
      <c r="CC23" s="191"/>
      <c r="CD23" s="191"/>
      <c r="CE23" s="191"/>
      <c r="CF23" s="192"/>
      <c r="CG23" s="192"/>
      <c r="CH23" s="156"/>
      <c r="CI23" s="156"/>
      <c r="CJ23" s="192"/>
      <c r="CK23" s="192"/>
      <c r="CL23" s="192"/>
      <c r="CM23" s="192"/>
      <c r="CN23" s="192"/>
      <c r="CO23" s="192"/>
      <c r="CP23" s="192"/>
      <c r="CQ23" s="192"/>
      <c r="CR23" s="192"/>
      <c r="CS23" s="155"/>
      <c r="CT23" s="155"/>
      <c r="CU23" s="155"/>
      <c r="CV23" s="155"/>
      <c r="CW23" s="155"/>
      <c r="CX23" s="155"/>
    </row>
    <row r="24" spans="2:102" ht="18" customHeight="1">
      <c r="B24" s="466">
        <v>35</v>
      </c>
      <c r="C24" s="467"/>
      <c r="D24" s="470">
        <v>3</v>
      </c>
      <c r="E24" s="471"/>
      <c r="F24" s="471"/>
      <c r="G24" s="471"/>
      <c r="H24" s="471"/>
      <c r="I24" s="472"/>
      <c r="J24" s="476">
        <v>0.5729166666666666</v>
      </c>
      <c r="K24" s="477"/>
      <c r="L24" s="477"/>
      <c r="M24" s="477"/>
      <c r="N24" s="478"/>
      <c r="O24" s="482">
        <f>IF(ISBLANK('[1]Viertelfinale 1-16'!$AZ$14),"",'[1]Viertelfinale 1-16'!$CB$14)</f>
      </c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193" t="s">
        <v>17</v>
      </c>
      <c r="AF24" s="483">
        <f>IF(ISBLANK('[1]Viertelfinale 1-16'!$AZ$18),"",'[1]Viertelfinale 1-16'!$CB$18)</f>
      </c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4"/>
      <c r="AW24" s="485"/>
      <c r="AX24" s="486"/>
      <c r="AY24" s="486" t="s">
        <v>16</v>
      </c>
      <c r="AZ24" s="486"/>
      <c r="BA24" s="489"/>
      <c r="BB24" s="471"/>
      <c r="BC24" s="472"/>
      <c r="BM24" s="118"/>
      <c r="BN24" s="118"/>
      <c r="BO24" s="118"/>
      <c r="BP24" s="118"/>
      <c r="BQ24" s="118"/>
      <c r="BR24" s="118"/>
      <c r="BS24" s="118"/>
      <c r="BT24" s="118"/>
      <c r="BU24" s="156"/>
      <c r="BV24" s="156"/>
      <c r="BW24" s="156"/>
      <c r="BX24" s="156"/>
      <c r="BY24" s="156"/>
      <c r="BZ24" s="156"/>
      <c r="CA24" s="194" t="str">
        <f>IF(ISBLANK($AZ$24)," ",IF($AW$24&lt;$AZ$24,$AF$24,IF($AZ$24&lt;$AW$24,$O$24)))</f>
        <v> </v>
      </c>
      <c r="CB24" s="194" t="str">
        <f>IF(ISBLANK($AZ$24)," ",IF($AW$24&gt;$AZ$24,$AF$24,IF($AZ$24&gt;$AW$24,$O$24)))</f>
        <v> </v>
      </c>
      <c r="CC24" s="191"/>
      <c r="CD24" s="191"/>
      <c r="CE24" s="191"/>
      <c r="CF24" s="192"/>
      <c r="CG24" s="192"/>
      <c r="CH24" s="156"/>
      <c r="CI24" s="156"/>
      <c r="CJ24" s="192"/>
      <c r="CK24" s="192"/>
      <c r="CL24" s="192"/>
      <c r="CM24" s="192"/>
      <c r="CN24" s="192"/>
      <c r="CO24" s="192"/>
      <c r="CP24" s="192"/>
      <c r="CQ24" s="192"/>
      <c r="CR24" s="192"/>
      <c r="CS24" s="155"/>
      <c r="CT24" s="155"/>
      <c r="CU24" s="155"/>
      <c r="CV24" s="155"/>
      <c r="CW24" s="155"/>
      <c r="CX24" s="155"/>
    </row>
    <row r="25" spans="2:102" ht="12" customHeight="1" thickBot="1">
      <c r="B25" s="468"/>
      <c r="C25" s="469"/>
      <c r="D25" s="473"/>
      <c r="E25" s="474"/>
      <c r="F25" s="474"/>
      <c r="G25" s="474"/>
      <c r="H25" s="474"/>
      <c r="I25" s="475"/>
      <c r="J25" s="479"/>
      <c r="K25" s="480"/>
      <c r="L25" s="480"/>
      <c r="M25" s="480"/>
      <c r="N25" s="481"/>
      <c r="O25" s="491" t="s">
        <v>137</v>
      </c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197"/>
      <c r="AF25" s="492" t="s">
        <v>140</v>
      </c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3"/>
      <c r="AW25" s="487"/>
      <c r="AX25" s="488"/>
      <c r="AY25" s="488"/>
      <c r="AZ25" s="488"/>
      <c r="BA25" s="490"/>
      <c r="BB25" s="474"/>
      <c r="BC25" s="475"/>
      <c r="BM25" s="118"/>
      <c r="BN25" s="118"/>
      <c r="BO25" s="118"/>
      <c r="BP25" s="118"/>
      <c r="BQ25" s="118"/>
      <c r="BR25" s="118"/>
      <c r="BS25" s="118"/>
      <c r="BT25" s="118"/>
      <c r="BU25" s="156"/>
      <c r="BV25" s="156"/>
      <c r="BW25" s="156"/>
      <c r="BX25" s="156"/>
      <c r="BY25" s="156"/>
      <c r="BZ25" s="156"/>
      <c r="CA25" s="194"/>
      <c r="CB25" s="156"/>
      <c r="CC25" s="191"/>
      <c r="CD25" s="191"/>
      <c r="CE25" s="191"/>
      <c r="CF25" s="192"/>
      <c r="CG25" s="192"/>
      <c r="CH25" s="156"/>
      <c r="CI25" s="156"/>
      <c r="CJ25" s="192"/>
      <c r="CK25" s="192"/>
      <c r="CL25" s="192"/>
      <c r="CM25" s="192"/>
      <c r="CN25" s="192"/>
      <c r="CO25" s="192"/>
      <c r="CP25" s="192"/>
      <c r="CQ25" s="192"/>
      <c r="CR25" s="192"/>
      <c r="CS25" s="155"/>
      <c r="CT25" s="155"/>
      <c r="CU25" s="155"/>
      <c r="CV25" s="155"/>
      <c r="CW25" s="155"/>
      <c r="CX25" s="155"/>
    </row>
    <row r="26" spans="65:102" ht="9" customHeight="1" thickBot="1">
      <c r="BM26" s="118"/>
      <c r="BN26" s="118"/>
      <c r="BO26" s="118"/>
      <c r="BP26" s="118"/>
      <c r="BQ26" s="118"/>
      <c r="BR26" s="118"/>
      <c r="BS26" s="118"/>
      <c r="BT26" s="118"/>
      <c r="BU26" s="156"/>
      <c r="BV26" s="156"/>
      <c r="BW26" s="156"/>
      <c r="BX26" s="156"/>
      <c r="BY26" s="156"/>
      <c r="BZ26" s="156"/>
      <c r="CA26" s="194"/>
      <c r="CB26" s="156"/>
      <c r="CC26" s="191"/>
      <c r="CD26" s="191"/>
      <c r="CE26" s="191"/>
      <c r="CF26" s="192"/>
      <c r="CG26" s="192"/>
      <c r="CH26" s="156"/>
      <c r="CI26" s="156"/>
      <c r="CJ26" s="192"/>
      <c r="CK26" s="192"/>
      <c r="CL26" s="192"/>
      <c r="CM26" s="192"/>
      <c r="CN26" s="192"/>
      <c r="CO26" s="192"/>
      <c r="CP26" s="192"/>
      <c r="CQ26" s="192"/>
      <c r="CR26" s="192"/>
      <c r="CS26" s="155"/>
      <c r="CT26" s="155"/>
      <c r="CU26" s="155"/>
      <c r="CV26" s="155"/>
      <c r="CW26" s="155"/>
      <c r="CX26" s="155"/>
    </row>
    <row r="27" spans="2:102" ht="19.5" customHeight="1" thickBot="1">
      <c r="B27" s="513" t="s">
        <v>13</v>
      </c>
      <c r="C27" s="514"/>
      <c r="D27" s="515" t="s">
        <v>82</v>
      </c>
      <c r="E27" s="516"/>
      <c r="F27" s="516"/>
      <c r="G27" s="516"/>
      <c r="H27" s="516"/>
      <c r="I27" s="517"/>
      <c r="J27" s="518" t="s">
        <v>14</v>
      </c>
      <c r="K27" s="519"/>
      <c r="L27" s="519"/>
      <c r="M27" s="519"/>
      <c r="N27" s="520"/>
      <c r="O27" s="518" t="s">
        <v>117</v>
      </c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20"/>
      <c r="AW27" s="518" t="s">
        <v>18</v>
      </c>
      <c r="AX27" s="519"/>
      <c r="AY27" s="519"/>
      <c r="AZ27" s="519"/>
      <c r="BA27" s="520"/>
      <c r="BB27" s="518"/>
      <c r="BC27" s="521"/>
      <c r="BM27" s="118"/>
      <c r="BN27" s="118"/>
      <c r="BO27" s="118"/>
      <c r="BP27" s="118"/>
      <c r="BQ27" s="118"/>
      <c r="BR27" s="118"/>
      <c r="BS27" s="118"/>
      <c r="BT27" s="118"/>
      <c r="BU27" s="156"/>
      <c r="BV27" s="156"/>
      <c r="BW27" s="156"/>
      <c r="BX27" s="156"/>
      <c r="BY27" s="156"/>
      <c r="BZ27" s="156"/>
      <c r="CA27" s="194"/>
      <c r="CB27" s="156"/>
      <c r="CC27" s="191"/>
      <c r="CD27" s="191"/>
      <c r="CE27" s="191"/>
      <c r="CF27" s="192"/>
      <c r="CG27" s="192"/>
      <c r="CH27" s="156"/>
      <c r="CI27" s="156"/>
      <c r="CJ27" s="192"/>
      <c r="CK27" s="192"/>
      <c r="CL27" s="192"/>
      <c r="CM27" s="192"/>
      <c r="CN27" s="192"/>
      <c r="CO27" s="192"/>
      <c r="CP27" s="192"/>
      <c r="CQ27" s="192"/>
      <c r="CR27" s="192"/>
      <c r="CS27" s="155"/>
      <c r="CT27" s="155"/>
      <c r="CU27" s="155"/>
      <c r="CV27" s="155"/>
      <c r="CW27" s="155"/>
      <c r="CX27" s="155"/>
    </row>
    <row r="28" spans="2:102" ht="18" customHeight="1">
      <c r="B28" s="466">
        <v>36</v>
      </c>
      <c r="C28" s="467"/>
      <c r="D28" s="470">
        <v>3</v>
      </c>
      <c r="E28" s="471"/>
      <c r="F28" s="471"/>
      <c r="G28" s="471"/>
      <c r="H28" s="471"/>
      <c r="I28" s="472"/>
      <c r="J28" s="476">
        <v>0.5902777777777778</v>
      </c>
      <c r="K28" s="477"/>
      <c r="L28" s="477"/>
      <c r="M28" s="477"/>
      <c r="N28" s="478"/>
      <c r="O28" s="482">
        <f>IF(ISBLANK('[1]Viertelfinale 1-16'!$AZ$22),"",'[1]Viertelfinale 1-16'!$CB$22)</f>
      </c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193" t="s">
        <v>17</v>
      </c>
      <c r="AF28" s="483">
        <f>IF(ISBLANK('[1]Viertelfinale 1-16'!$AZ$26),"",'[1]Viertelfinale 1-16'!$CB$26)</f>
      </c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4"/>
      <c r="AW28" s="485"/>
      <c r="AX28" s="486"/>
      <c r="AY28" s="486" t="s">
        <v>16</v>
      </c>
      <c r="AZ28" s="486"/>
      <c r="BA28" s="489"/>
      <c r="BB28" s="471"/>
      <c r="BC28" s="472"/>
      <c r="BM28" s="118"/>
      <c r="BN28" s="118"/>
      <c r="BO28" s="118"/>
      <c r="BP28" s="118"/>
      <c r="BQ28" s="118"/>
      <c r="BR28" s="118"/>
      <c r="BS28" s="118"/>
      <c r="BT28" s="118"/>
      <c r="BU28" s="156"/>
      <c r="BV28" s="156"/>
      <c r="BW28" s="156"/>
      <c r="BX28" s="156"/>
      <c r="BY28" s="156"/>
      <c r="BZ28" s="156"/>
      <c r="CA28" s="194" t="str">
        <f>IF(ISBLANK($AZ$28)," ",IF($AW$28&lt;$AZ$28,$AF$28,IF($AZ$28&lt;$AW$28,$O$28)))</f>
        <v> </v>
      </c>
      <c r="CB28" s="194" t="str">
        <f>IF(ISBLANK($AZ$28)," ",IF($AW$28&gt;$AZ$28,$AF$28,IF($AZ$28&gt;$AW$28,$O$28)))</f>
        <v> </v>
      </c>
      <c r="CC28" s="191"/>
      <c r="CD28" s="191"/>
      <c r="CE28" s="191"/>
      <c r="CF28" s="192"/>
      <c r="CG28" s="192"/>
      <c r="CH28" s="156"/>
      <c r="CI28" s="156"/>
      <c r="CJ28" s="192"/>
      <c r="CK28" s="192"/>
      <c r="CL28" s="192"/>
      <c r="CM28" s="192"/>
      <c r="CN28" s="192"/>
      <c r="CO28" s="192"/>
      <c r="CP28" s="192"/>
      <c r="CQ28" s="192"/>
      <c r="CR28" s="192"/>
      <c r="CS28" s="155"/>
      <c r="CT28" s="155"/>
      <c r="CU28" s="155"/>
      <c r="CV28" s="155"/>
      <c r="CW28" s="155"/>
      <c r="CX28" s="155"/>
    </row>
    <row r="29" spans="2:102" ht="12" customHeight="1" thickBot="1">
      <c r="B29" s="468"/>
      <c r="C29" s="469"/>
      <c r="D29" s="473"/>
      <c r="E29" s="474"/>
      <c r="F29" s="474"/>
      <c r="G29" s="474"/>
      <c r="H29" s="474"/>
      <c r="I29" s="475"/>
      <c r="J29" s="479"/>
      <c r="K29" s="480"/>
      <c r="L29" s="480"/>
      <c r="M29" s="480"/>
      <c r="N29" s="481"/>
      <c r="O29" s="491" t="s">
        <v>138</v>
      </c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197"/>
      <c r="AF29" s="492" t="s">
        <v>139</v>
      </c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3"/>
      <c r="AW29" s="487"/>
      <c r="AX29" s="488"/>
      <c r="AY29" s="488"/>
      <c r="AZ29" s="488"/>
      <c r="BA29" s="490"/>
      <c r="BB29" s="474"/>
      <c r="BC29" s="475"/>
      <c r="BM29" s="118"/>
      <c r="BN29" s="118"/>
      <c r="BO29" s="118"/>
      <c r="BP29" s="118"/>
      <c r="BQ29" s="118"/>
      <c r="BR29" s="118"/>
      <c r="BS29" s="118"/>
      <c r="BT29" s="118"/>
      <c r="BU29" s="156"/>
      <c r="BV29" s="156"/>
      <c r="BW29" s="156"/>
      <c r="BX29" s="156"/>
      <c r="BY29" s="156"/>
      <c r="BZ29" s="156"/>
      <c r="CA29" s="194"/>
      <c r="CB29" s="156"/>
      <c r="CC29" s="191"/>
      <c r="CD29" s="191"/>
      <c r="CE29" s="191"/>
      <c r="CF29" s="192"/>
      <c r="CG29" s="192"/>
      <c r="CH29" s="156"/>
      <c r="CI29" s="156"/>
      <c r="CJ29" s="192"/>
      <c r="CK29" s="192"/>
      <c r="CL29" s="192"/>
      <c r="CM29" s="192"/>
      <c r="CN29" s="192"/>
      <c r="CO29" s="192"/>
      <c r="CP29" s="192"/>
      <c r="CQ29" s="192"/>
      <c r="CR29" s="192"/>
      <c r="CS29" s="155"/>
      <c r="CT29" s="155"/>
      <c r="CU29" s="155"/>
      <c r="CV29" s="155"/>
      <c r="CW29" s="155"/>
      <c r="CX29" s="155"/>
    </row>
    <row r="30" spans="2:102" ht="12" customHeight="1">
      <c r="B30" s="198"/>
      <c r="C30" s="198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2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3"/>
      <c r="AX30" s="203"/>
      <c r="AY30" s="203"/>
      <c r="AZ30" s="203"/>
      <c r="BA30" s="203"/>
      <c r="BB30" s="199"/>
      <c r="BC30" s="199"/>
      <c r="BM30" s="118"/>
      <c r="BN30" s="118"/>
      <c r="BO30" s="118"/>
      <c r="BP30" s="118"/>
      <c r="BQ30" s="118"/>
      <c r="BR30" s="118"/>
      <c r="BS30" s="118"/>
      <c r="BT30" s="118"/>
      <c r="BU30" s="156"/>
      <c r="BV30" s="156"/>
      <c r="BW30" s="156"/>
      <c r="BX30" s="156"/>
      <c r="BY30" s="156"/>
      <c r="BZ30" s="156"/>
      <c r="CA30" s="194"/>
      <c r="CB30" s="156"/>
      <c r="CC30" s="191"/>
      <c r="CD30" s="191"/>
      <c r="CE30" s="191"/>
      <c r="CF30" s="192"/>
      <c r="CG30" s="192"/>
      <c r="CH30" s="156"/>
      <c r="CI30" s="156"/>
      <c r="CJ30" s="192"/>
      <c r="CK30" s="192"/>
      <c r="CL30" s="192"/>
      <c r="CM30" s="192"/>
      <c r="CN30" s="192"/>
      <c r="CO30" s="192"/>
      <c r="CP30" s="192"/>
      <c r="CQ30" s="192"/>
      <c r="CR30" s="192"/>
      <c r="CS30" s="155"/>
      <c r="CT30" s="155"/>
      <c r="CU30" s="155"/>
      <c r="CV30" s="155"/>
      <c r="CW30" s="155"/>
      <c r="CX30" s="155"/>
    </row>
    <row r="31" spans="1:96" s="17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 s="147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76"/>
      <c r="BV31" s="176"/>
      <c r="BW31" s="176"/>
      <c r="BX31" s="176"/>
      <c r="BY31" s="176"/>
      <c r="BZ31" s="176"/>
      <c r="CA31" s="190"/>
      <c r="CB31" s="176"/>
      <c r="CC31" s="204"/>
      <c r="CD31" s="204"/>
      <c r="CE31" s="204"/>
      <c r="CF31" s="205"/>
      <c r="CG31" s="205"/>
      <c r="CH31" s="176"/>
      <c r="CI31" s="176"/>
      <c r="CJ31" s="205"/>
      <c r="CK31" s="205"/>
      <c r="CL31" s="205"/>
      <c r="CM31" s="205"/>
      <c r="CN31" s="205"/>
      <c r="CO31" s="205"/>
      <c r="CP31" s="205"/>
      <c r="CQ31" s="205"/>
      <c r="CR31" s="205"/>
    </row>
  </sheetData>
  <sheetProtection/>
  <mergeCells count="71">
    <mergeCell ref="BB27:BC27"/>
    <mergeCell ref="B28:C29"/>
    <mergeCell ref="D28:I29"/>
    <mergeCell ref="J28:N29"/>
    <mergeCell ref="O28:AD28"/>
    <mergeCell ref="AF28:AV28"/>
    <mergeCell ref="AW28:AX29"/>
    <mergeCell ref="AY28:AY29"/>
    <mergeCell ref="AZ28:BA29"/>
    <mergeCell ref="BB28:BC29"/>
    <mergeCell ref="AY24:AY25"/>
    <mergeCell ref="AZ24:BA25"/>
    <mergeCell ref="BB24:BC25"/>
    <mergeCell ref="O25:AD25"/>
    <mergeCell ref="AF25:AV25"/>
    <mergeCell ref="AW24:AX25"/>
    <mergeCell ref="O29:AD29"/>
    <mergeCell ref="AF29:AV29"/>
    <mergeCell ref="B27:C27"/>
    <mergeCell ref="D27:I27"/>
    <mergeCell ref="J27:N27"/>
    <mergeCell ref="O27:AV27"/>
    <mergeCell ref="AW27:BA27"/>
    <mergeCell ref="B24:C25"/>
    <mergeCell ref="D24:I25"/>
    <mergeCell ref="J24:N25"/>
    <mergeCell ref="O24:AD24"/>
    <mergeCell ref="AF24:AV24"/>
    <mergeCell ref="O19:AD19"/>
    <mergeCell ref="AF19:AV19"/>
    <mergeCell ref="B21:BC21"/>
    <mergeCell ref="B23:C23"/>
    <mergeCell ref="D23:I23"/>
    <mergeCell ref="J23:N23"/>
    <mergeCell ref="O23:AV23"/>
    <mergeCell ref="AW23:BA23"/>
    <mergeCell ref="BB23:BC23"/>
    <mergeCell ref="BB17:BC17"/>
    <mergeCell ref="B18:C19"/>
    <mergeCell ref="D18:I19"/>
    <mergeCell ref="J18:N19"/>
    <mergeCell ref="O18:AD18"/>
    <mergeCell ref="AF18:AV18"/>
    <mergeCell ref="AW18:AX19"/>
    <mergeCell ref="AY18:AY19"/>
    <mergeCell ref="AZ18:BA19"/>
    <mergeCell ref="BB18:BC19"/>
    <mergeCell ref="AY14:AY15"/>
    <mergeCell ref="AZ14:BA15"/>
    <mergeCell ref="BB14:BC15"/>
    <mergeCell ref="O15:AD15"/>
    <mergeCell ref="AF15:AV15"/>
    <mergeCell ref="B17:C17"/>
    <mergeCell ref="D17:I17"/>
    <mergeCell ref="J17:N17"/>
    <mergeCell ref="O17:AV17"/>
    <mergeCell ref="AW17:BA17"/>
    <mergeCell ref="B14:C15"/>
    <mergeCell ref="D14:I15"/>
    <mergeCell ref="J14:N15"/>
    <mergeCell ref="O14:AD14"/>
    <mergeCell ref="AF14:AV14"/>
    <mergeCell ref="AW14:AX15"/>
    <mergeCell ref="B2:BC4"/>
    <mergeCell ref="B11:BC11"/>
    <mergeCell ref="B13:C13"/>
    <mergeCell ref="D13:I13"/>
    <mergeCell ref="J13:N13"/>
    <mergeCell ref="O13:AV13"/>
    <mergeCell ref="AW13:BA13"/>
    <mergeCell ref="BB13:BC13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2002-03-02T12:39:02Z</cp:lastPrinted>
  <dcterms:created xsi:type="dcterms:W3CDTF">2002-02-21T07:48:38Z</dcterms:created>
  <dcterms:modified xsi:type="dcterms:W3CDTF">2012-09-27T10:11:18Z</dcterms:modified>
  <cp:category/>
  <cp:version/>
  <cp:contentType/>
  <cp:contentStatus/>
</cp:coreProperties>
</file>